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mlieb\Box Sync\2020 Information\2020 Financial Reporting\Q3 2020 (Financial Reporting)\07 IR Metrics File\"/>
    </mc:Choice>
  </mc:AlternateContent>
  <xr:revisionPtr revIDLastSave="0" documentId="13_ncr:1_{3A0D2074-0571-4EA5-BA10-E3480B2AE48D}" xr6:coauthVersionLast="45" xr6:coauthVersionMax="45" xr10:uidLastSave="{00000000-0000-0000-0000-000000000000}"/>
  <bookViews>
    <workbookView xWindow="-120" yWindow="-120" windowWidth="29040" windowHeight="15225"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34" i="1" l="1"/>
  <c r="P233" i="1"/>
  <c r="P229" i="1"/>
  <c r="P228" i="1"/>
  <c r="P227" i="1"/>
  <c r="P226" i="1"/>
  <c r="P222" i="1"/>
  <c r="P221" i="1"/>
  <c r="P220" i="1"/>
  <c r="P219" i="1"/>
  <c r="P218" i="1"/>
  <c r="P214" i="1"/>
  <c r="P213" i="1"/>
  <c r="P212" i="1"/>
  <c r="P209" i="1"/>
  <c r="P208" i="1"/>
  <c r="P201" i="1"/>
  <c r="P200" i="1"/>
  <c r="P177" i="1"/>
  <c r="P176" i="1"/>
  <c r="P175" i="1"/>
  <c r="P174" i="1"/>
  <c r="P168" i="1"/>
  <c r="P167" i="1"/>
  <c r="P166" i="1"/>
  <c r="P165" i="1"/>
  <c r="P164" i="1"/>
  <c r="P163" i="1"/>
  <c r="P162" i="1"/>
  <c r="P158" i="1"/>
  <c r="P157" i="1"/>
  <c r="P156" i="1"/>
  <c r="P155" i="1"/>
  <c r="P153" i="1"/>
  <c r="P152" i="1"/>
  <c r="P151" i="1"/>
  <c r="P150" i="1"/>
  <c r="P149" i="1"/>
  <c r="P148" i="1"/>
  <c r="P144" i="1"/>
  <c r="P143" i="1"/>
  <c r="P142" i="1"/>
  <c r="P141" i="1"/>
  <c r="P140" i="1"/>
  <c r="P139" i="1"/>
  <c r="P138" i="1"/>
  <c r="P136" i="1"/>
  <c r="P135" i="1"/>
  <c r="P134" i="1"/>
  <c r="P133" i="1"/>
  <c r="P124" i="1"/>
  <c r="P123" i="1"/>
  <c r="P114" i="1"/>
  <c r="P113" i="1"/>
  <c r="P111" i="1"/>
  <c r="P110" i="1"/>
  <c r="P109" i="1"/>
  <c r="P108" i="1"/>
  <c r="P104" i="1"/>
  <c r="P103" i="1"/>
  <c r="P102" i="1"/>
  <c r="P101" i="1"/>
  <c r="P100" i="1"/>
  <c r="P99" i="1"/>
  <c r="P96" i="1"/>
  <c r="P95" i="1"/>
  <c r="P94" i="1"/>
  <c r="P93" i="1"/>
  <c r="P92" i="1"/>
  <c r="P91" i="1"/>
  <c r="P88" i="1"/>
  <c r="P87" i="1"/>
  <c r="P86" i="1"/>
  <c r="P85" i="1"/>
  <c r="P84" i="1"/>
  <c r="P83" i="1"/>
  <c r="P81" i="1"/>
  <c r="P75" i="1"/>
  <c r="P74" i="1"/>
  <c r="P73" i="1"/>
  <c r="P72" i="1"/>
  <c r="P71" i="1"/>
  <c r="P70" i="1"/>
  <c r="P69" i="1"/>
  <c r="P68" i="1"/>
  <c r="P67" i="1"/>
  <c r="P66" i="1"/>
  <c r="P65" i="1"/>
  <c r="P63" i="1"/>
  <c r="P57" i="1"/>
  <c r="P56" i="1"/>
  <c r="P55" i="1"/>
  <c r="P54" i="1"/>
  <c r="P53" i="1"/>
  <c r="P51" i="1"/>
  <c r="P47" i="1"/>
  <c r="P46" i="1"/>
  <c r="P45" i="1"/>
  <c r="P42" i="1"/>
  <c r="P41" i="1"/>
  <c r="P40" i="1"/>
  <c r="P39" i="1"/>
  <c r="P38" i="1"/>
  <c r="P37" i="1"/>
  <c r="P35" i="1"/>
  <c r="P33" i="1"/>
  <c r="P32" i="1"/>
  <c r="P20" i="1"/>
  <c r="P19" i="1"/>
  <c r="P18" i="1"/>
  <c r="P16" i="1"/>
  <c r="P15" i="1"/>
  <c r="P14" i="1"/>
  <c r="P13" i="1"/>
  <c r="P12" i="1"/>
  <c r="P11" i="1"/>
  <c r="P10" i="1"/>
  <c r="P7" i="1"/>
  <c r="P6" i="1"/>
  <c r="P5" i="1"/>
  <c r="L47" i="1"/>
  <c r="L46" i="1"/>
  <c r="L45" i="1"/>
  <c r="L44" i="1"/>
  <c r="L42" i="1"/>
  <c r="L41" i="1"/>
  <c r="L40" i="1"/>
  <c r="L39" i="1"/>
  <c r="L38" i="1"/>
  <c r="L37" i="1"/>
  <c r="L35" i="1"/>
  <c r="L33" i="1"/>
  <c r="L32" i="1"/>
  <c r="L76" i="1" l="1"/>
  <c r="L59" i="1"/>
  <c r="P242" i="1" l="1"/>
  <c r="P241" i="1"/>
  <c r="P237" i="1"/>
  <c r="P202" i="1"/>
  <c r="P127" i="1"/>
  <c r="P126" i="1"/>
  <c r="P125" i="1"/>
  <c r="P120" i="1"/>
  <c r="P116" i="1"/>
  <c r="P117" i="1"/>
  <c r="P105" i="1"/>
  <c r="P90" i="1"/>
  <c r="P58" i="1"/>
  <c r="P17" i="1"/>
  <c r="P8" i="1"/>
  <c r="P44" i="1" l="1"/>
  <c r="P59" i="1"/>
  <c r="N186" i="1"/>
  <c r="K195" i="1" l="1"/>
  <c r="J195" i="1"/>
  <c r="I195" i="1"/>
  <c r="H195" i="1"/>
  <c r="G195" i="1"/>
  <c r="F195" i="1"/>
  <c r="E195" i="1"/>
  <c r="D195" i="1"/>
  <c r="C195" i="1"/>
  <c r="K191" i="1"/>
  <c r="J191" i="1"/>
  <c r="I191" i="1"/>
  <c r="H191" i="1"/>
  <c r="G191" i="1"/>
  <c r="F191" i="1"/>
  <c r="E191" i="1"/>
  <c r="D191" i="1"/>
  <c r="C191" i="1"/>
  <c r="B195" i="1"/>
  <c r="B191" i="1"/>
  <c r="K186" i="1"/>
  <c r="J186" i="1"/>
  <c r="I186" i="1"/>
  <c r="H186" i="1"/>
  <c r="G186" i="1"/>
  <c r="F186" i="1"/>
  <c r="E186" i="1"/>
  <c r="D186" i="1"/>
  <c r="C186" i="1"/>
  <c r="B186" i="1"/>
  <c r="O186" i="1" l="1"/>
  <c r="O195" i="1"/>
  <c r="O191" i="1"/>
  <c r="N195" i="1"/>
  <c r="N191" i="1"/>
  <c r="O46" i="1"/>
  <c r="N59" i="1" l="1"/>
  <c r="O45" i="1"/>
  <c r="N42" i="1"/>
  <c r="N38" i="1"/>
  <c r="N44" i="1"/>
  <c r="N32" i="1"/>
  <c r="O32" i="1"/>
  <c r="O38" i="1"/>
  <c r="O42" i="1"/>
  <c r="N37" i="1"/>
  <c r="N40" i="1"/>
  <c r="N45" i="1"/>
  <c r="N33" i="1"/>
  <c r="O33" i="1"/>
  <c r="N39" i="1"/>
  <c r="O37" i="1"/>
  <c r="N41" i="1"/>
  <c r="N46" i="1"/>
  <c r="O35" i="1"/>
  <c r="N47" i="1"/>
  <c r="O40" i="1"/>
  <c r="O47" i="1"/>
  <c r="N35" i="1"/>
  <c r="O59" i="1"/>
  <c r="O39" i="1"/>
  <c r="O44" i="1"/>
  <c r="O41" i="1"/>
  <c r="K76" i="1" l="1"/>
  <c r="K59"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59" i="1" l="1"/>
  <c r="C59" i="1"/>
  <c r="D59" i="1"/>
  <c r="E59" i="1"/>
  <c r="F59" i="1"/>
  <c r="G59" i="1"/>
  <c r="H59" i="1"/>
  <c r="I59" i="1"/>
  <c r="J59" i="1"/>
  <c r="C76" i="1" l="1"/>
  <c r="B76" i="1"/>
  <c r="D76" i="1"/>
  <c r="E76" i="1"/>
  <c r="J76" i="1"/>
  <c r="I76" i="1"/>
  <c r="H76" i="1"/>
  <c r="G76" i="1"/>
  <c r="F76" i="1"/>
</calcChain>
</file>

<file path=xl/sharedStrings.xml><?xml version="1.0" encoding="utf-8"?>
<sst xmlns="http://schemas.openxmlformats.org/spreadsheetml/2006/main" count="256" uniqueCount="184">
  <si>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</si>
  <si>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</si>
  <si>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</si>
  <si>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</si>
  <si>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</si>
  <si>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</si>
  <si>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</si>
  <si>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</si>
  <si>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</si>
  <si>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</si>
  <si>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</si>
  <si>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</si>
  <si>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</si>
  <si>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</si>
  <si>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</si>
  <si>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</si>
  <si>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</si>
  <si>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</si>
  <si>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</si>
  <si>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</si>
  <si>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</si>
  <si>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</si>
  <si>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</si>
  <si>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</si>
  <si>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</si>
  <si>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</si>
  <si>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</si>
  <si>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</si>
  <si>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</si>
  <si>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</si>
  <si>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</si>
  <si>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</si>
  <si>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</si>
  <si>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</si>
  <si>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</si>
  <si>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</si>
  <si>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</si>
  <si>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</si>
  <si>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</si>
  <si>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</si>
  <si>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</si>
  <si>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</si>
  <si>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</si>
  <si>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</si>
  <si>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</si>
  <si>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</si>
  <si>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</si>
  <si>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</si>
  <si>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</si>
  <si>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</si>
  <si>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</si>
  <si>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</si>
  <si>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</si>
  <si>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</si>
  <si>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</si>
  <si>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</si>
  <si>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</si>
  <si>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</si>
  <si>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</si>
  <si>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</si>
  <si>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</si>
  <si>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Acquisition of business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</si>
  <si>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</si>
  <si>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</si>
  <si>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</si>
  <si>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</si>
  <si>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</si>
  <si>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</si>
  <si>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</si>
  <si>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</si>
  <si>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</si>
  <si>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</si>
  <si>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</si>
  <si>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</si>
  <si>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</si>
  <si>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</si>
  <si>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</si>
  <si>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Interest income</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</si>
  <si>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</si>
  <si>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</si>
  <si>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</si>
  <si>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</si>
  <si>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</si>
  <si>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</si>
  <si>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</si>
  <si>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</si>
  <si>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</si>
  <si>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</si>
  <si>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</si>
  <si>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</si>
  <si>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</si>
  <si>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</si>
  <si>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</si>
  <si>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</si>
  <si>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</si>
  <si>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</si>
  <si>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</si>
  <si>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</si>
  <si>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</si>
  <si>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</si>
  <si>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</si>
  <si>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</si>
  <si>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</si>
  <si>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</si>
  <si>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</si>
  <si>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</si>
  <si>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</si>
  <si>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</si>
  <si>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</si>
  <si>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</si>
  <si>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</si>
  <si>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</si>
  <si>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</si>
  <si>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</si>
  <si>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</si>
  <si>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</si>
  <si>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</si>
  <si>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</si>
  <si>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</si>
  <si>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</si>
  <si>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</si>
  <si>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</si>
  <si>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</si>
  <si>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</si>
  <si>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</si>
  <si>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 xml:space="preserve">Reconciliations of the differences between adjusted EBITDA, adjusted net income, billings, free cash flow, and the most comparable financial measures calculated and presented in accordance with GAAP, are presented in the tab named "Metrics Sheet". 
</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</si>
  <si>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</si>
  <si>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</si>
  <si>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</si>
  <si>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</si>
  <si>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</si>
  <si>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</si>
  <si>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</si>
  <si>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</si>
  <si>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</si>
  <si>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</si>
  <si>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Revenue growth excluding the impact of Webdam on a constant currency basis</t>
  </si>
  <si>
    <t>GEOGRAPHIC REVENUE GROWTH (expressed as a percentage)</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</si>
  <si>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net income, revenue growth (including by distribution channel) on a constant currency basis, revenue growth excluding the impact of Webdam on a constant currency basis, adjusted EBITDA margin, billings and free cash flow. 
</t>
  </si>
  <si>
    <t xml:space="preserve">Shutterstock’s management also uses the non-GAAP financial measures adjusted EBITDA, adjusted net income, revenue growth (including by distribution channel) on a constant currency basis, revenue growth excluding the impact of Webdam on a constant currency basis, adjusted EBITDA margin,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</si>
  <si>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</si>
  <si>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</si>
  <si>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</si>
  <si>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</si>
  <si>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</si>
  <si>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</si>
  <si>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</si>
  <si>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</si>
  <si>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</si>
  <si>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</si>
  <si>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</si>
  <si>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</si>
  <si>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</si>
  <si>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</si>
  <si>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</si>
  <si>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</si>
  <si>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</si>
  <si>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</si>
  <si>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</si>
  <si>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</si>
  <si>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</si>
  <si>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</si>
  <si>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revenue growth (including by distribution channel)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adjusted EBITDA margin as the ratio of adjusted EBITDA to revenue;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</si>
  <si>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net income, revenue growth (including by distribution channel) on a constant currency basis, revenue growth excluding the impact of Webdam on a constant currency basis, adjusted EBITDA margin, billings and free cash flow are useful to investors because these measures enable investors to analyze Shutterstock’s operating results on the same basis as that used by management. Additionally, management believes that adjusted EBITDA, adjusted EBITDA margin and adjusted net income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</si>
  <si>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</si>
  <si>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</si>
  <si>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</si>
  <si>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</si>
  <si>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</si>
  <si>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</si>
  <si>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</si>
  <si>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</si>
  <si>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</si>
  <si>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t>
  </si>
  <si>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</si>
  <si>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</si>
  <si>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</si>
  <si>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</si>
  <si>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</si>
  <si>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</si>
  <si>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(5) Subscriber revenue is defined as the revenue generated from subscribers during the period. 
(6) Average revenue per customer is calculated by dividing total revenue for the trailing twelve month period by customers.  We define customers as total active, paying customers that contributed to total revenue over the trailing twelve month period.
(7) Paid downloads is defined as the number of downloads that our customers make in a given period of our photographs, vectors, illustrations, footage or music tracks. Paid downloads exclude custom content and downloads of content that are offered to customers for no charge, including our free image of the week.
(8) Revenue per download is defined as the amount of content-related revenue recognized in a given period divided by the number of paid downloads in that period excluding revenue from custom content and the impact of revenue that is not derived from or associated with content licenses.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</si>
  <si>
    <t>Q3 2020</t>
  </si>
  <si>
    <t>Q3 2020 TTM</t>
  </si>
  <si>
    <t>Shutterstock, Inc. Investor Relations Metrics File - Q3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</si>
</sst>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16">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0" fillId="0" borderId="0" xfId="0" applyFont="1"/>
    <xf numFmtId="0" fontId="5" fillId="0" borderId="0" xfId="3" applyFont="1" applyBorder="1" applyAlignment="1">
      <alignment horizontal="center"/>
    </xf>
    <xf numFmtId="0" fontId="5" fillId="0" borderId="0" xfId="3" applyFont="1" applyBorder="1" applyAlignment="1"/>
    <xf numFmtId="0" fontId="6" fillId="0" borderId="0" xfId="3" applyFont="1"/>
    <xf numFmtId="0" fontId="5" fillId="0" borderId="0" xfId="0" applyFont="1" applyBorder="1"/>
    <xf numFmtId="0" fontId="0" fillId="0" borderId="0" xfId="0" applyFont="1" applyBorder="1"/>
    <xf numFmtId="0" fontId="5" fillId="0" borderId="0" xfId="0" applyFont="1"/>
    <xf numFmtId="0" fontId="5" fillId="0" borderId="0" xfId="0" applyFont="1" applyAlignment="1">
      <alignment horizontal="left"/>
    </xf>
    <xf numFmtId="0" fontId="0" fillId="0" borderId="0" xfId="0" applyFont="1" applyAlignment="1">
      <alignment horizontal="left" indent="1"/>
    </xf>
    <xf numFmtId="0" fontId="7" fillId="0" borderId="2" xfId="0" applyNumberFormat="1" applyFont="1" applyBorder="1"/>
    <xf numFmtId="165" fontId="4" fillId="0" borderId="0" xfId="0" applyNumberFormat="1"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ont="1" applyFill="1"/>
    <xf numFmtId="0" fontId="4" fillId="0" borderId="0" xfId="0" applyNumberFormat="1" applyFont="1" applyAlignment="1"/>
    <xf numFmtId="0" fontId="4" fillId="0" borderId="1" xfId="0" applyNumberFormat="1" applyFont="1" applyBorder="1" applyAlignment="1"/>
    <xf numFmtId="0" fontId="5" fillId="0" borderId="3" xfId="3" applyFont="1" applyBorder="1" applyAlignment="1">
      <alignment horizontal="left"/>
    </xf>
    <xf numFmtId="164" fontId="0" fillId="0" borderId="0" xfId="0" applyNumberFormat="1" applyFon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165" fontId="4" fillId="0" borderId="0" xfId="0" applyNumberFormat="1" applyFont="1" applyAlignment="1"/>
    <xf numFmtId="0" fontId="0" fillId="0" borderId="0" xfId="0" applyFont="1" applyAlignment="1"/>
    <xf numFmtId="0" fontId="2" fillId="0" borderId="4" xfId="0" applyFont="1" applyBorder="1"/>
    <xf numFmtId="0" fontId="7" fillId="0" borderId="2" xfId="0" applyNumberFormat="1" applyFont="1" applyBorder="1" applyAlignment="1"/>
    <xf numFmtId="0" fontId="6" fillId="0" borderId="1" xfId="0" applyFont="1" applyBorder="1"/>
    <xf numFmtId="0" fontId="6" fillId="0" borderId="0" xfId="0" applyFont="1" applyBorder="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applyBorder="1" applyAlignment="1"/>
    <xf numFmtId="0" fontId="0" fillId="3" borderId="0" xfId="0" applyFont="1" applyFill="1"/>
    <xf numFmtId="0" fontId="2" fillId="3" borderId="0" xfId="0" applyFont="1" applyFill="1"/>
    <xf numFmtId="0" fontId="10" fillId="3" borderId="0" xfId="0" applyFont="1" applyFill="1"/>
    <xf numFmtId="0" fontId="0" fillId="3" borderId="0" xfId="0" applyFont="1" applyFill="1" applyAlignment="1"/>
    <xf numFmtId="0" fontId="4" fillId="3" borderId="0" xfId="0" applyFont="1" applyFill="1" applyAlignment="1">
      <alignment horizontal="left"/>
    </xf>
    <xf numFmtId="0" fontId="0" fillId="0" borderId="0" xfId="0" applyFont="1" applyFill="1"/>
    <xf numFmtId="0" fontId="0" fillId="0" borderId="0" xfId="0" applyFont="1" applyFill="1" applyAlignment="1"/>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167" fontId="4" fillId="0" borderId="0" xfId="0" applyNumberFormat="1" applyFont="1" applyAlignment="1"/>
    <xf numFmtId="0" fontId="12" fillId="0" borderId="0" xfId="0" applyFont="1" applyFill="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Fill="1" applyBorder="1" applyAlignment="1">
      <alignment horizontal="left" indent="1"/>
    </xf>
    <xf numFmtId="9" fontId="4" fillId="0" borderId="0" xfId="4" applyNumberFormat="1" applyFont="1"/>
    <xf numFmtId="9" fontId="4" fillId="0" borderId="5" xfId="4" applyNumberFormat="1" applyFont="1" applyBorder="1"/>
    <xf numFmtId="9" fontId="4" fillId="0" borderId="5" xfId="4" applyNumberFormat="1" applyFont="1" applyBorder="1" applyAlignment="1">
      <alignment horizontal="right"/>
    </xf>
    <xf numFmtId="9" fontId="4" fillId="0" borderId="3" xfId="4" applyNumberFormat="1" applyFont="1" applyBorder="1"/>
    <xf numFmtId="9" fontId="4" fillId="0" borderId="0" xfId="4" applyNumberFormat="1" applyFont="1" applyAlignment="1">
      <alignment horizontal="right"/>
    </xf>
    <xf numFmtId="9" fontId="4" fillId="0" borderId="1" xfId="4" applyNumberFormat="1" applyFont="1" applyBorder="1"/>
    <xf numFmtId="9" fontId="7" fillId="0" borderId="2" xfId="4" applyNumberFormat="1" applyFont="1" applyBorder="1"/>
    <xf numFmtId="0" fontId="7" fillId="0" borderId="0" xfId="0" applyFont="1" applyAlignment="1">
      <alignment horizontal="left" wrapText="1" indent="1"/>
    </xf>
    <xf numFmtId="167" fontId="7" fillId="0" borderId="0" xfId="0" applyNumberFormat="1" applyFont="1" applyBorder="1"/>
    <xf numFmtId="169" fontId="7" fillId="0" borderId="2" xfId="2" applyNumberFormat="1" applyFont="1" applyBorder="1"/>
    <xf numFmtId="165" fontId="4" fillId="0" borderId="0" xfId="0" applyNumberFormat="1" applyFont="1" applyFill="1"/>
    <xf numFmtId="165" fontId="4" fillId="0" borderId="0" xfId="0" applyNumberFormat="1" applyFont="1" applyFill="1" applyAlignment="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167" fontId="4" fillId="0" borderId="0" xfId="0" applyNumberFormat="1" applyFont="1" applyFill="1"/>
    <xf numFmtId="167" fontId="7" fillId="0" borderId="2" xfId="0" applyNumberFormat="1" applyFont="1" applyFill="1" applyBorder="1"/>
    <xf numFmtId="0" fontId="11" fillId="0" borderId="0" xfId="0" applyFont="1" applyAlignment="1">
      <alignment horizontal="left"/>
    </xf>
    <xf numFmtId="0" fontId="13" fillId="0" borderId="0" xfId="0" applyFont="1" applyFill="1"/>
    <xf numFmtId="165" fontId="0" fillId="0" borderId="0" xfId="0" applyNumberFormat="1" applyFont="1"/>
    <xf numFmtId="165" fontId="4" fillId="0" borderId="1" xfId="0" applyNumberFormat="1" applyFont="1" applyFill="1" applyBorder="1"/>
    <xf numFmtId="0" fontId="0" fillId="0" borderId="0" xfId="0" applyFont="1" applyFill="1" applyBorder="1"/>
    <xf numFmtId="165" fontId="4" fillId="0" borderId="0" xfId="0" applyNumberFormat="1" applyFont="1" applyFill="1" applyBorder="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Fill="1"/>
    <xf numFmtId="0" fontId="10" fillId="0" borderId="0" xfId="0" applyFont="1" applyFill="1"/>
    <xf numFmtId="0" fontId="4" fillId="0" borderId="0" xfId="0" applyFont="1" applyFill="1" applyAlignment="1">
      <alignment horizontal="left"/>
    </xf>
    <xf numFmtId="0" fontId="5" fillId="0" borderId="0" xfId="3" applyFont="1" applyFill="1" applyBorder="1" applyAlignment="1"/>
    <xf numFmtId="0" fontId="4" fillId="0" borderId="0" xfId="0" applyFont="1" applyFill="1" applyAlignment="1">
      <alignment horizontal="left" wrapText="1" indent="2"/>
    </xf>
    <xf numFmtId="0" fontId="4" fillId="0" borderId="0" xfId="0" applyFont="1" applyFill="1" applyAlignment="1">
      <alignment horizontal="left" wrapText="1"/>
    </xf>
    <xf numFmtId="0" fontId="0" fillId="0" borderId="0" xfId="0" applyFont="1" applyAlignment="1">
      <alignment horizontal="left" indent="2"/>
    </xf>
    <xf numFmtId="167" fontId="0" fillId="0" borderId="0" xfId="0" applyNumberFormat="1" applyFont="1"/>
    <xf numFmtId="9" fontId="0" fillId="0" borderId="0" xfId="4" applyFont="1"/>
    <xf numFmtId="166" fontId="0" fillId="0" borderId="0" xfId="4" applyNumberFormat="1" applyFont="1"/>
    <xf numFmtId="0" fontId="5" fillId="0" borderId="0" xfId="3" applyFont="1" applyBorder="1" applyAlignment="1">
      <alignment horizontal="left"/>
    </xf>
    <xf numFmtId="164" fontId="4" fillId="0" borderId="0" xfId="1" quotePrefix="1" applyNumberFormat="1" applyFont="1" applyFill="1" applyAlignment="1">
      <alignment horizontal="center"/>
    </xf>
    <xf numFmtId="9" fontId="4" fillId="0" borderId="0" xfId="4" applyFont="1" applyBorder="1"/>
    <xf numFmtId="9" fontId="7" fillId="0" borderId="2" xfId="4" applyFont="1" applyBorder="1"/>
    <xf numFmtId="171" fontId="0" fillId="0" borderId="0" xfId="0" applyNumberFormat="1" applyFont="1"/>
    <xf numFmtId="169" fontId="7" fillId="0" borderId="0" xfId="2" applyNumberFormat="1" applyFont="1" applyBorder="1"/>
    <xf numFmtId="0" fontId="5" fillId="0" borderId="0" xfId="3" applyFont="1" applyFill="1" applyBorder="1" applyAlignment="1">
      <alignment horizontal="center"/>
    </xf>
    <xf numFmtId="171" fontId="4" fillId="0" borderId="0" xfId="1" applyNumberFormat="1" applyFont="1" applyFill="1"/>
    <xf numFmtId="167" fontId="0" fillId="0" borderId="0" xfId="0" applyNumberFormat="1" applyFont="1" applyFill="1"/>
    <xf numFmtId="0" fontId="7" fillId="0" borderId="0" xfId="0" applyFont="1" applyAlignment="1">
      <alignment horizontal="left"/>
    </xf>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T296"/>
  <sheetViews>
    <sheetView tabSelected="1" zoomScale="85" zoomScaleNormal="85" workbookViewId="0">
      <pane xSplit="1" ySplit="2" topLeftCell="B33" activePane="bottomRight" state="frozen"/>
      <selection pane="topRight" activeCell="B1" sqref="B1"/>
      <selection pane="bottomLeft" activeCell="A2" sqref="A2"/>
      <selection pane="bottomRight" activeCell="A250" sqref="A250"/>
    </sheetView>
  </sheetViews>
  <sheetFormatPr defaultColWidth="9.28515625" defaultRowHeight="15" outlineLevelRow="1" x14ac:dyDescent="0.25"/>
  <cols>
    <col min="1" max="1" width="72.85546875" style="5" customWidth="1"/>
    <col min="2" max="12" width="14.140625" style="5" customWidth="1"/>
    <col min="13" max="13" width="1.42578125" style="53" customWidth="1"/>
    <col min="14" max="16" width="14.140625" style="5" customWidth="1"/>
    <col min="17" max="17" width="1.42578125" style="53" customWidth="1"/>
    <col min="18" max="18" width="12.140625" style="5" bestFit="1" customWidth="1"/>
    <col min="19" max="16384" width="9.28515625" style="5"/>
  </cols>
  <sheetData>
    <row r="1" spans="1:20" ht="18.75" x14ac:dyDescent="0.3">
      <c r="A1" s="85" t="s">
        <v>183</v>
      </c>
      <c r="M1" s="47"/>
      <c r="Q1" s="47"/>
    </row>
    <row r="2" spans="1:20" ht="15.75" x14ac:dyDescent="0.25">
      <c r="A2" s="84" t="s">
        <v>123</v>
      </c>
      <c r="B2" s="6" t="s">
        <v>94</v>
      </c>
      <c r="C2" s="6" t="s">
        <v>95</v>
      </c>
      <c r="D2" s="6" t="s">
        <v>96</v>
      </c>
      <c r="E2" s="6" t="s">
        <v>97</v>
      </c>
      <c r="F2" s="6" t="s">
        <v>98</v>
      </c>
      <c r="G2" s="6" t="s">
        <v>99</v>
      </c>
      <c r="H2" s="6" t="s">
        <v>100</v>
      </c>
      <c r="I2" s="6" t="s">
        <v>101</v>
      </c>
      <c r="J2" s="6" t="s">
        <v>102</v>
      </c>
      <c r="K2" s="6" t="s">
        <v>110</v>
      </c>
      <c r="L2" s="6" t="s">
        <v>181</v>
      </c>
      <c r="M2" s="47"/>
      <c r="N2" s="109">
        <v>2018</v>
      </c>
      <c r="O2" s="109">
        <v>2019</v>
      </c>
      <c r="P2" s="109" t="s">
        <v>182</v>
      </c>
      <c r="Q2" s="47"/>
      <c r="S2" s="7"/>
      <c r="T2" s="7"/>
    </row>
    <row r="3" spans="1:20" ht="15.75" x14ac:dyDescent="0.25">
      <c r="A3" s="46"/>
      <c r="B3" s="6"/>
      <c r="C3" s="6"/>
      <c r="D3" s="6"/>
      <c r="E3" s="6"/>
      <c r="F3" s="6"/>
      <c r="G3" s="6"/>
      <c r="H3" s="6"/>
      <c r="I3" s="6"/>
      <c r="J3" s="6"/>
      <c r="K3" s="6"/>
      <c r="L3" s="6"/>
      <c r="M3" s="47"/>
      <c r="N3" s="6"/>
      <c r="O3" s="6"/>
      <c r="P3" s="6"/>
      <c r="Q3" s="47"/>
      <c r="S3" s="7"/>
      <c r="T3" s="7"/>
    </row>
    <row r="4" spans="1:20" ht="15.75" x14ac:dyDescent="0.25">
      <c r="A4" s="27" t="s">
        <v>38</v>
      </c>
      <c r="B4" s="28"/>
      <c r="C4" s="28"/>
      <c r="D4" s="28"/>
      <c r="E4" s="28"/>
      <c r="F4" s="28"/>
      <c r="G4" s="28"/>
      <c r="H4" s="28"/>
      <c r="I4" s="28"/>
      <c r="J4" s="28"/>
      <c r="K4" s="28"/>
      <c r="L4" s="28"/>
      <c r="M4" s="48"/>
      <c r="N4" s="28"/>
      <c r="O4" s="28"/>
      <c r="P4" s="28"/>
      <c r="Q4" s="48"/>
    </row>
    <row r="5" spans="1:20" s="53" customFormat="1" ht="15.75" outlineLevel="1" x14ac:dyDescent="0.25">
      <c r="A5" s="61" t="s">
        <v>114</v>
      </c>
      <c r="B5" s="55">
        <v>89735000</v>
      </c>
      <c r="C5" s="55">
        <v>91718000</v>
      </c>
      <c r="D5" s="55">
        <v>88713000</v>
      </c>
      <c r="E5" s="55">
        <v>95564000</v>
      </c>
      <c r="F5" s="55">
        <v>98113000</v>
      </c>
      <c r="G5" s="55">
        <v>96993000</v>
      </c>
      <c r="H5" s="55">
        <v>96233000</v>
      </c>
      <c r="I5" s="55">
        <v>100902000</v>
      </c>
      <c r="J5" s="55">
        <v>99736000</v>
      </c>
      <c r="K5" s="55">
        <v>98164000</v>
      </c>
      <c r="L5" s="55">
        <v>102816000</v>
      </c>
      <c r="M5" s="48"/>
      <c r="N5" s="55">
        <v>365730000</v>
      </c>
      <c r="O5" s="55">
        <v>392241000</v>
      </c>
      <c r="P5" s="55">
        <f>SUM(I5:L5)</f>
        <v>401618000</v>
      </c>
      <c r="Q5" s="48"/>
      <c r="R5" s="111"/>
    </row>
    <row r="6" spans="1:20" s="53" customFormat="1" ht="15.75" outlineLevel="1" x14ac:dyDescent="0.25">
      <c r="A6" s="61" t="s">
        <v>115</v>
      </c>
      <c r="B6" s="3">
        <v>60573000</v>
      </c>
      <c r="C6" s="3">
        <v>64866000</v>
      </c>
      <c r="D6" s="3">
        <v>62862000</v>
      </c>
      <c r="E6" s="3">
        <v>66508000</v>
      </c>
      <c r="F6" s="3">
        <v>65219000</v>
      </c>
      <c r="G6" s="3">
        <v>64748000</v>
      </c>
      <c r="H6" s="3">
        <v>62846000</v>
      </c>
      <c r="I6" s="3">
        <v>65469000</v>
      </c>
      <c r="J6" s="3">
        <v>61549000</v>
      </c>
      <c r="K6" s="3">
        <v>61066000</v>
      </c>
      <c r="L6" s="3">
        <v>62411000</v>
      </c>
      <c r="M6" s="48"/>
      <c r="N6" s="3">
        <v>254809000</v>
      </c>
      <c r="O6" s="3">
        <v>258282000</v>
      </c>
      <c r="P6" s="3">
        <f>SUM(I6:L6)</f>
        <v>250495000</v>
      </c>
      <c r="Q6" s="48"/>
      <c r="R6" s="111"/>
    </row>
    <row r="7" spans="1:20" s="53" customFormat="1" ht="15.75" outlineLevel="1" x14ac:dyDescent="0.25">
      <c r="A7" s="64" t="s">
        <v>116</v>
      </c>
      <c r="B7" s="63">
        <v>2711000</v>
      </c>
      <c r="C7" s="63">
        <v>0</v>
      </c>
      <c r="D7" s="63">
        <v>0</v>
      </c>
      <c r="E7" s="63">
        <v>0</v>
      </c>
      <c r="F7" s="63">
        <v>0</v>
      </c>
      <c r="G7" s="63">
        <v>0</v>
      </c>
      <c r="H7" s="63">
        <v>0</v>
      </c>
      <c r="I7" s="63">
        <v>0</v>
      </c>
      <c r="J7" s="63">
        <v>0</v>
      </c>
      <c r="K7" s="63">
        <v>0</v>
      </c>
      <c r="L7" s="63">
        <v>0</v>
      </c>
      <c r="M7" s="48"/>
      <c r="N7" s="63">
        <v>2711000</v>
      </c>
      <c r="O7" s="63">
        <v>0</v>
      </c>
      <c r="P7" s="63">
        <f>SUM(I7:L7)</f>
        <v>0</v>
      </c>
      <c r="Q7" s="48"/>
      <c r="R7" s="111"/>
    </row>
    <row r="8" spans="1:20" outlineLevel="1" x14ac:dyDescent="0.25">
      <c r="A8" s="8" t="s">
        <v>42</v>
      </c>
      <c r="B8" s="55">
        <v>153019000</v>
      </c>
      <c r="C8" s="55">
        <v>156584000</v>
      </c>
      <c r="D8" s="55">
        <v>151575000</v>
      </c>
      <c r="E8" s="55">
        <v>162072000</v>
      </c>
      <c r="F8" s="55">
        <v>163332000</v>
      </c>
      <c r="G8" s="55">
        <v>161741000</v>
      </c>
      <c r="H8" s="55">
        <v>159079000</v>
      </c>
      <c r="I8" s="55">
        <v>166371000</v>
      </c>
      <c r="J8" s="55">
        <v>161285000</v>
      </c>
      <c r="K8" s="55">
        <v>159230000</v>
      </c>
      <c r="L8" s="55">
        <v>165227000</v>
      </c>
      <c r="M8" s="48"/>
      <c r="N8" s="55">
        <v>623250000</v>
      </c>
      <c r="O8" s="55">
        <v>650523000</v>
      </c>
      <c r="P8" s="55">
        <f t="shared" ref="P6:P8" si="0">SUM(I8:L8)</f>
        <v>652113000</v>
      </c>
      <c r="Q8" s="48"/>
      <c r="R8" s="111"/>
    </row>
    <row r="9" spans="1:20" outlineLevel="1" x14ac:dyDescent="0.25">
      <c r="A9" s="8" t="s">
        <v>43</v>
      </c>
      <c r="B9" s="3"/>
      <c r="C9" s="3"/>
      <c r="D9" s="3"/>
      <c r="E9" s="3"/>
      <c r="F9" s="3"/>
      <c r="G9" s="3"/>
      <c r="H9" s="3"/>
      <c r="I9" s="3"/>
      <c r="J9" s="3"/>
      <c r="K9" s="3"/>
      <c r="L9" s="3"/>
      <c r="M9" s="48"/>
      <c r="N9" s="3"/>
      <c r="O9" s="3"/>
      <c r="P9" s="3"/>
      <c r="Q9" s="48"/>
      <c r="R9" s="111"/>
    </row>
    <row r="10" spans="1:20" outlineLevel="1" x14ac:dyDescent="0.25">
      <c r="A10" s="16" t="s">
        <v>27</v>
      </c>
      <c r="B10" s="3">
        <v>64490000</v>
      </c>
      <c r="C10" s="3">
        <v>67891000</v>
      </c>
      <c r="D10" s="3">
        <v>66461000</v>
      </c>
      <c r="E10" s="3">
        <v>68829000</v>
      </c>
      <c r="F10" s="3">
        <v>69218000</v>
      </c>
      <c r="G10" s="3">
        <v>68526000</v>
      </c>
      <c r="H10" s="3">
        <v>68635000</v>
      </c>
      <c r="I10" s="3">
        <v>71797000</v>
      </c>
      <c r="J10" s="3">
        <v>69123000</v>
      </c>
      <c r="K10" s="3">
        <v>63811000</v>
      </c>
      <c r="L10" s="3">
        <v>60331000</v>
      </c>
      <c r="M10" s="48"/>
      <c r="N10" s="3">
        <v>267671000</v>
      </c>
      <c r="O10" s="3">
        <v>278176000</v>
      </c>
      <c r="P10" s="3">
        <f>SUM(I10:L10)</f>
        <v>265062000</v>
      </c>
      <c r="Q10" s="48"/>
      <c r="R10" s="111"/>
    </row>
    <row r="11" spans="1:20" outlineLevel="1" x14ac:dyDescent="0.25">
      <c r="A11" s="16" t="s">
        <v>28</v>
      </c>
      <c r="B11" s="3">
        <v>40368000</v>
      </c>
      <c r="C11" s="3">
        <v>42018000</v>
      </c>
      <c r="D11" s="3">
        <v>41028000</v>
      </c>
      <c r="E11" s="3">
        <v>43034000</v>
      </c>
      <c r="F11" s="3">
        <v>44446000</v>
      </c>
      <c r="G11" s="3">
        <v>44488000</v>
      </c>
      <c r="H11" s="3">
        <v>45614000</v>
      </c>
      <c r="I11" s="3">
        <v>47182000</v>
      </c>
      <c r="J11" s="3">
        <v>42660000</v>
      </c>
      <c r="K11" s="3">
        <v>35557000</v>
      </c>
      <c r="L11" s="3">
        <v>36655000</v>
      </c>
      <c r="M11" s="48"/>
      <c r="N11" s="3">
        <v>166448000</v>
      </c>
      <c r="O11" s="3">
        <v>181730000</v>
      </c>
      <c r="P11" s="3">
        <f>SUM(I11:L11)</f>
        <v>162054000</v>
      </c>
      <c r="Q11" s="48"/>
      <c r="R11" s="111"/>
    </row>
    <row r="12" spans="1:20" outlineLevel="1" x14ac:dyDescent="0.25">
      <c r="A12" s="16" t="s">
        <v>29</v>
      </c>
      <c r="B12" s="3">
        <v>16448000</v>
      </c>
      <c r="C12" s="3">
        <v>16728000</v>
      </c>
      <c r="D12" s="3">
        <v>14032000</v>
      </c>
      <c r="E12" s="3">
        <v>11689000</v>
      </c>
      <c r="F12" s="3">
        <v>14986000</v>
      </c>
      <c r="G12" s="3">
        <v>13594000</v>
      </c>
      <c r="H12" s="3">
        <v>13533000</v>
      </c>
      <c r="I12" s="3">
        <v>15103000</v>
      </c>
      <c r="J12" s="3">
        <v>13069000</v>
      </c>
      <c r="K12" s="3">
        <v>12485000</v>
      </c>
      <c r="L12" s="3">
        <v>10617000</v>
      </c>
      <c r="M12" s="48"/>
      <c r="N12" s="3">
        <v>58897000</v>
      </c>
      <c r="O12" s="3">
        <v>57216000</v>
      </c>
      <c r="P12" s="3">
        <f>SUM(I12:L12)</f>
        <v>51274000</v>
      </c>
      <c r="Q12" s="48"/>
      <c r="R12" s="111"/>
    </row>
    <row r="13" spans="1:20" outlineLevel="1" x14ac:dyDescent="0.25">
      <c r="A13" s="16" t="s">
        <v>30</v>
      </c>
      <c r="B13" s="3">
        <v>27224000</v>
      </c>
      <c r="C13" s="3">
        <v>24322000</v>
      </c>
      <c r="D13" s="3">
        <v>23355000</v>
      </c>
      <c r="E13" s="3">
        <v>22881000</v>
      </c>
      <c r="F13" s="3">
        <v>26583000</v>
      </c>
      <c r="G13" s="3">
        <v>32063000</v>
      </c>
      <c r="H13" s="3">
        <v>28114000</v>
      </c>
      <c r="I13" s="3">
        <v>26486000</v>
      </c>
      <c r="J13" s="3">
        <v>30652000</v>
      </c>
      <c r="K13" s="3">
        <v>24832000</v>
      </c>
      <c r="L13" s="3">
        <v>28277000</v>
      </c>
      <c r="M13" s="48"/>
      <c r="N13" s="3">
        <v>97782000</v>
      </c>
      <c r="O13" s="3">
        <v>113246000</v>
      </c>
      <c r="P13" s="3">
        <f>SUM(I13:L13)</f>
        <v>110247000</v>
      </c>
      <c r="Q13" s="48"/>
      <c r="R13" s="111"/>
    </row>
    <row r="14" spans="1:20" outlineLevel="1" x14ac:dyDescent="0.25">
      <c r="A14" s="17" t="s">
        <v>70</v>
      </c>
      <c r="B14" s="24">
        <v>148530000</v>
      </c>
      <c r="C14" s="24">
        <v>150959000</v>
      </c>
      <c r="D14" s="24">
        <v>144876000</v>
      </c>
      <c r="E14" s="24">
        <v>146433000</v>
      </c>
      <c r="F14" s="24">
        <v>155233000</v>
      </c>
      <c r="G14" s="24">
        <v>158671000</v>
      </c>
      <c r="H14" s="24">
        <v>155896000</v>
      </c>
      <c r="I14" s="24">
        <v>160568000</v>
      </c>
      <c r="J14" s="24">
        <v>155504000</v>
      </c>
      <c r="K14" s="24">
        <v>136685000</v>
      </c>
      <c r="L14" s="24">
        <v>135880000</v>
      </c>
      <c r="M14" s="48"/>
      <c r="N14" s="24">
        <v>590798000</v>
      </c>
      <c r="O14" s="24">
        <v>630368000</v>
      </c>
      <c r="P14" s="24">
        <f>SUM(I14:L14)</f>
        <v>588637000</v>
      </c>
      <c r="Q14" s="48"/>
      <c r="R14" s="111"/>
    </row>
    <row r="15" spans="1:20" outlineLevel="1" x14ac:dyDescent="0.25">
      <c r="A15" s="16" t="s">
        <v>31</v>
      </c>
      <c r="B15" s="3">
        <v>4489000</v>
      </c>
      <c r="C15" s="3">
        <v>5625000</v>
      </c>
      <c r="D15" s="3">
        <v>6699000</v>
      </c>
      <c r="E15" s="3">
        <v>15639000</v>
      </c>
      <c r="F15" s="3">
        <v>8099000</v>
      </c>
      <c r="G15" s="3">
        <v>3070000</v>
      </c>
      <c r="H15" s="3">
        <v>3183000</v>
      </c>
      <c r="I15" s="3">
        <v>5803000</v>
      </c>
      <c r="J15" s="3">
        <v>5781000</v>
      </c>
      <c r="K15" s="3">
        <v>22545000</v>
      </c>
      <c r="L15" s="3">
        <v>29347000</v>
      </c>
      <c r="M15" s="48"/>
      <c r="N15" s="3">
        <v>32452000</v>
      </c>
      <c r="O15" s="3">
        <v>20155000</v>
      </c>
      <c r="P15" s="3">
        <f>SUM(I15:L15)</f>
        <v>63476000</v>
      </c>
      <c r="Q15" s="48"/>
      <c r="R15" s="111"/>
    </row>
    <row r="16" spans="1:20" outlineLevel="1" x14ac:dyDescent="0.25">
      <c r="A16" s="16" t="s">
        <v>140</v>
      </c>
      <c r="B16" s="3">
        <v>38613000</v>
      </c>
      <c r="C16" s="35" t="s">
        <v>39</v>
      </c>
      <c r="D16" s="35" t="s">
        <v>39</v>
      </c>
      <c r="E16" s="35" t="s">
        <v>39</v>
      </c>
      <c r="F16" s="35" t="s">
        <v>39</v>
      </c>
      <c r="G16" s="35" t="s">
        <v>39</v>
      </c>
      <c r="H16" s="35" t="s">
        <v>39</v>
      </c>
      <c r="I16" s="35" t="s">
        <v>39</v>
      </c>
      <c r="J16" s="35" t="s">
        <v>39</v>
      </c>
      <c r="K16" s="35" t="s">
        <v>39</v>
      </c>
      <c r="L16" s="35" t="s">
        <v>39</v>
      </c>
      <c r="M16" s="48"/>
      <c r="N16" s="3">
        <v>38613000</v>
      </c>
      <c r="O16" s="35"/>
      <c r="P16" s="3">
        <f>SUM(I16:L16)</f>
        <v>0</v>
      </c>
      <c r="Q16" s="48"/>
      <c r="R16" s="111"/>
    </row>
    <row r="17" spans="1:18" outlineLevel="1" x14ac:dyDescent="0.25">
      <c r="A17" s="18" t="s">
        <v>44</v>
      </c>
      <c r="B17" s="3">
        <v>802000</v>
      </c>
      <c r="C17" s="3">
        <v>-7019000</v>
      </c>
      <c r="D17" s="3">
        <v>217000</v>
      </c>
      <c r="E17" s="3">
        <v>1048000</v>
      </c>
      <c r="F17" s="3">
        <v>896000</v>
      </c>
      <c r="G17" s="3">
        <v>584000</v>
      </c>
      <c r="H17" s="3">
        <v>465000</v>
      </c>
      <c r="I17" s="3">
        <v>2816000</v>
      </c>
      <c r="J17" s="3">
        <v>513000</v>
      </c>
      <c r="K17" s="3">
        <v>149000</v>
      </c>
      <c r="L17" s="3">
        <v>-1168000</v>
      </c>
      <c r="M17" s="48"/>
      <c r="N17" s="3">
        <v>-4952000</v>
      </c>
      <c r="O17" s="3">
        <v>4761000</v>
      </c>
      <c r="P17" s="3">
        <f t="shared" ref="P10:P20" si="1">SUM(I17:L17)</f>
        <v>2310000</v>
      </c>
      <c r="Q17" s="48"/>
      <c r="R17" s="111"/>
    </row>
    <row r="18" spans="1:18" outlineLevel="1" x14ac:dyDescent="0.25">
      <c r="A18" s="19" t="s">
        <v>32</v>
      </c>
      <c r="B18" s="4">
        <v>43904000</v>
      </c>
      <c r="C18" s="4">
        <v>-1394000</v>
      </c>
      <c r="D18" s="4">
        <v>6916000</v>
      </c>
      <c r="E18" s="4">
        <v>16687000</v>
      </c>
      <c r="F18" s="4">
        <v>8995000</v>
      </c>
      <c r="G18" s="4">
        <v>3654000</v>
      </c>
      <c r="H18" s="4">
        <v>3648000</v>
      </c>
      <c r="I18" s="4">
        <v>8619000</v>
      </c>
      <c r="J18" s="4">
        <v>6294000</v>
      </c>
      <c r="K18" s="4">
        <v>22694000</v>
      </c>
      <c r="L18" s="4">
        <v>28179000</v>
      </c>
      <c r="M18" s="48"/>
      <c r="N18" s="4">
        <v>66113000</v>
      </c>
      <c r="O18" s="4">
        <v>24916000</v>
      </c>
      <c r="P18" s="4">
        <f>SUM(I18:L18)</f>
        <v>65786000</v>
      </c>
      <c r="Q18" s="48"/>
      <c r="R18" s="111"/>
    </row>
    <row r="19" spans="1:18" outlineLevel="1" x14ac:dyDescent="0.25">
      <c r="A19" s="8" t="s">
        <v>45</v>
      </c>
      <c r="B19" s="3">
        <v>11323000</v>
      </c>
      <c r="C19" s="3">
        <v>-1140000</v>
      </c>
      <c r="D19" s="3">
        <v>-531000</v>
      </c>
      <c r="E19" s="3">
        <v>1774000</v>
      </c>
      <c r="F19" s="3">
        <v>1473000</v>
      </c>
      <c r="G19" s="3">
        <v>355000</v>
      </c>
      <c r="H19" s="3">
        <v>-1286000</v>
      </c>
      <c r="I19" s="3">
        <v>4266000</v>
      </c>
      <c r="J19" s="3">
        <v>1976000</v>
      </c>
      <c r="K19" s="3">
        <v>3707000</v>
      </c>
      <c r="L19" s="3">
        <v>5597000</v>
      </c>
      <c r="M19" s="48"/>
      <c r="N19" s="3">
        <v>11426000</v>
      </c>
      <c r="O19" s="3">
        <v>4808000</v>
      </c>
      <c r="P19" s="3">
        <f>SUM(I19:L19)</f>
        <v>15546000</v>
      </c>
      <c r="Q19" s="48"/>
      <c r="R19" s="111"/>
    </row>
    <row r="20" spans="1:18" s="1" customFormat="1" ht="15.75" outlineLevel="1" thickBot="1" x14ac:dyDescent="0.3">
      <c r="A20" s="44" t="s">
        <v>33</v>
      </c>
      <c r="B20" s="56">
        <v>32581000</v>
      </c>
      <c r="C20" s="56">
        <v>-254000</v>
      </c>
      <c r="D20" s="56">
        <v>7447000</v>
      </c>
      <c r="E20" s="56">
        <v>14913000</v>
      </c>
      <c r="F20" s="56">
        <v>7522000</v>
      </c>
      <c r="G20" s="56">
        <v>3299000</v>
      </c>
      <c r="H20" s="56">
        <v>4934000</v>
      </c>
      <c r="I20" s="56">
        <v>4353000</v>
      </c>
      <c r="J20" s="56">
        <v>4318000</v>
      </c>
      <c r="K20" s="56">
        <v>18987000</v>
      </c>
      <c r="L20" s="56">
        <v>22582000</v>
      </c>
      <c r="M20" s="49"/>
      <c r="N20" s="56">
        <v>54687000</v>
      </c>
      <c r="O20" s="56">
        <v>20108000</v>
      </c>
      <c r="P20" s="56">
        <f>SUM(I20:L20)</f>
        <v>50240000</v>
      </c>
      <c r="Q20" s="49"/>
      <c r="R20" s="111"/>
    </row>
    <row r="21" spans="1:18" ht="9.9499999999999993" customHeight="1" outlineLevel="1" thickTop="1" x14ac:dyDescent="0.25">
      <c r="A21" s="8"/>
      <c r="B21" s="2"/>
      <c r="C21" s="2"/>
      <c r="D21" s="2"/>
      <c r="E21" s="2"/>
      <c r="F21" s="2"/>
      <c r="G21" s="2"/>
      <c r="H21" s="2"/>
      <c r="I21" s="2"/>
      <c r="J21" s="2"/>
      <c r="K21" s="2"/>
      <c r="L21" s="2"/>
      <c r="M21" s="48"/>
      <c r="N21" s="2"/>
      <c r="O21" s="2"/>
      <c r="P21" s="2"/>
      <c r="Q21" s="48"/>
      <c r="R21" s="111"/>
    </row>
    <row r="22" spans="1:18" outlineLevel="1" x14ac:dyDescent="0.25">
      <c r="A22" s="8" t="s">
        <v>34</v>
      </c>
      <c r="B22" s="2"/>
      <c r="C22" s="2"/>
      <c r="D22" s="2"/>
      <c r="E22" s="2"/>
      <c r="F22" s="2"/>
      <c r="G22" s="2"/>
      <c r="H22" s="2"/>
      <c r="I22" s="2"/>
      <c r="J22" s="2"/>
      <c r="K22" s="2"/>
      <c r="L22" s="2"/>
      <c r="M22" s="48"/>
      <c r="N22" s="2"/>
      <c r="O22" s="2"/>
      <c r="P22" s="2"/>
      <c r="Q22" s="48"/>
      <c r="R22" s="111"/>
    </row>
    <row r="23" spans="1:18" outlineLevel="1" x14ac:dyDescent="0.25">
      <c r="A23" s="16" t="s">
        <v>35</v>
      </c>
      <c r="B23" s="57">
        <v>0.94</v>
      </c>
      <c r="C23" s="57">
        <v>-0.01</v>
      </c>
      <c r="D23" s="57">
        <v>0.21</v>
      </c>
      <c r="E23" s="57">
        <v>0.43</v>
      </c>
      <c r="F23" s="57">
        <v>0.21</v>
      </c>
      <c r="G23" s="57">
        <v>0.09</v>
      </c>
      <c r="H23" s="57">
        <v>0.14000000000000001</v>
      </c>
      <c r="I23" s="57">
        <v>0.12</v>
      </c>
      <c r="J23" s="57">
        <v>0.12</v>
      </c>
      <c r="K23" s="57">
        <v>0.53</v>
      </c>
      <c r="L23" s="57">
        <v>0.63</v>
      </c>
      <c r="M23" s="48"/>
      <c r="N23" s="57">
        <v>1.5699999999999998</v>
      </c>
      <c r="O23" s="57">
        <v>0.56999999999999995</v>
      </c>
      <c r="P23" s="57"/>
      <c r="Q23" s="48"/>
      <c r="R23" s="111"/>
    </row>
    <row r="24" spans="1:18" outlineLevel="1" x14ac:dyDescent="0.25">
      <c r="A24" s="16" t="s">
        <v>36</v>
      </c>
      <c r="B24" s="57">
        <v>0.92</v>
      </c>
      <c r="C24" s="57">
        <v>-0.01</v>
      </c>
      <c r="D24" s="57">
        <v>0.21</v>
      </c>
      <c r="E24" s="57">
        <v>0.42</v>
      </c>
      <c r="F24" s="57">
        <v>0.21</v>
      </c>
      <c r="G24" s="57">
        <v>0.09</v>
      </c>
      <c r="H24" s="57">
        <v>0.14000000000000001</v>
      </c>
      <c r="I24" s="57">
        <v>0.12</v>
      </c>
      <c r="J24" s="57">
        <v>0.12</v>
      </c>
      <c r="K24" s="57">
        <v>0.53</v>
      </c>
      <c r="L24" s="57">
        <v>0.62</v>
      </c>
      <c r="M24" s="48"/>
      <c r="N24" s="57">
        <v>1.54</v>
      </c>
      <c r="O24" s="57">
        <v>0.56999999999999995</v>
      </c>
      <c r="P24" s="57"/>
      <c r="Q24" s="48"/>
      <c r="R24" s="111"/>
    </row>
    <row r="25" spans="1:18" ht="9.9499999999999993" customHeight="1" outlineLevel="1" x14ac:dyDescent="0.25">
      <c r="A25" s="8"/>
      <c r="B25" s="2"/>
      <c r="C25" s="2"/>
      <c r="D25" s="2"/>
      <c r="E25" s="2"/>
      <c r="F25" s="2"/>
      <c r="G25" s="2"/>
      <c r="H25" s="2"/>
      <c r="I25" s="2"/>
      <c r="J25" s="2"/>
      <c r="K25" s="2"/>
      <c r="L25" s="2"/>
      <c r="M25" s="48"/>
      <c r="N25" s="2"/>
      <c r="O25" s="2"/>
      <c r="P25" s="2"/>
      <c r="Q25" s="48"/>
      <c r="R25" s="111"/>
    </row>
    <row r="26" spans="1:18" outlineLevel="1" x14ac:dyDescent="0.25">
      <c r="A26" s="8" t="s">
        <v>37</v>
      </c>
      <c r="B26" s="2"/>
      <c r="C26" s="2"/>
      <c r="D26" s="2"/>
      <c r="E26" s="2"/>
      <c r="F26" s="2"/>
      <c r="G26" s="2"/>
      <c r="H26" s="2"/>
      <c r="I26" s="2"/>
      <c r="J26" s="2"/>
      <c r="K26" s="2"/>
      <c r="L26" s="2"/>
      <c r="M26" s="48"/>
      <c r="N26" s="2"/>
      <c r="O26" s="2"/>
      <c r="P26" s="2"/>
      <c r="Q26" s="48"/>
      <c r="R26" s="111"/>
    </row>
    <row r="27" spans="1:18" outlineLevel="1" x14ac:dyDescent="0.25">
      <c r="A27" s="16" t="s">
        <v>35</v>
      </c>
      <c r="B27" s="3">
        <v>34784000</v>
      </c>
      <c r="C27" s="3">
        <v>34913000</v>
      </c>
      <c r="D27" s="3">
        <v>34991000</v>
      </c>
      <c r="E27" s="3">
        <v>35047000</v>
      </c>
      <c r="F27" s="3">
        <v>35114000</v>
      </c>
      <c r="G27" s="3">
        <v>35232000</v>
      </c>
      <c r="H27" s="3">
        <v>35309000</v>
      </c>
      <c r="I27" s="3">
        <v>35478000</v>
      </c>
      <c r="J27" s="3">
        <v>35521000</v>
      </c>
      <c r="K27" s="3">
        <v>35652000</v>
      </c>
      <c r="L27" s="3">
        <v>35962000</v>
      </c>
      <c r="M27" s="48"/>
      <c r="N27" s="3">
        <v>34935000</v>
      </c>
      <c r="O27" s="3">
        <v>35285000</v>
      </c>
      <c r="P27" s="3"/>
      <c r="Q27" s="48"/>
      <c r="R27" s="111"/>
    </row>
    <row r="28" spans="1:18" outlineLevel="1" x14ac:dyDescent="0.25">
      <c r="A28" s="16" t="s">
        <v>36</v>
      </c>
      <c r="B28" s="3">
        <v>35318000</v>
      </c>
      <c r="C28" s="3">
        <v>35368000</v>
      </c>
      <c r="D28" s="3">
        <v>35570000</v>
      </c>
      <c r="E28" s="3">
        <v>35421000</v>
      </c>
      <c r="F28" s="3">
        <v>35491000</v>
      </c>
      <c r="G28" s="3">
        <v>35504000</v>
      </c>
      <c r="H28" s="3">
        <v>35541000</v>
      </c>
      <c r="I28" s="3">
        <v>35786000</v>
      </c>
      <c r="J28" s="3">
        <v>35882000</v>
      </c>
      <c r="K28" s="3">
        <v>35906000</v>
      </c>
      <c r="L28" s="3">
        <v>36494000</v>
      </c>
      <c r="M28" s="48"/>
      <c r="N28" s="3">
        <v>35420000</v>
      </c>
      <c r="O28" s="3">
        <v>35581000</v>
      </c>
      <c r="P28" s="3"/>
      <c r="Q28" s="48"/>
      <c r="R28" s="111"/>
    </row>
    <row r="29" spans="1:18" outlineLevel="1" collapsed="1" x14ac:dyDescent="0.25">
      <c r="M29" s="48"/>
      <c r="Q29" s="48"/>
      <c r="R29" s="111"/>
    </row>
    <row r="30" spans="1:18" x14ac:dyDescent="0.25">
      <c r="M30" s="48"/>
      <c r="Q30" s="48"/>
      <c r="R30" s="111"/>
    </row>
    <row r="31" spans="1:18" ht="15.75" x14ac:dyDescent="0.25">
      <c r="A31" s="27" t="s">
        <v>118</v>
      </c>
      <c r="B31" s="27"/>
      <c r="C31" s="27"/>
      <c r="D31" s="27"/>
      <c r="E31" s="27"/>
      <c r="F31" s="27"/>
      <c r="G31" s="27"/>
      <c r="H31" s="27"/>
      <c r="I31" s="27"/>
      <c r="J31" s="27"/>
      <c r="K31" s="27"/>
      <c r="L31" s="27"/>
      <c r="M31" s="48"/>
      <c r="N31" s="27"/>
      <c r="O31" s="27"/>
      <c r="P31" s="27"/>
      <c r="Q31" s="48"/>
      <c r="R31" s="111"/>
    </row>
    <row r="32" spans="1:18" ht="15.75" outlineLevel="1" x14ac:dyDescent="0.25">
      <c r="A32" s="61" t="s">
        <v>114</v>
      </c>
      <c r="B32" s="65">
        <f>B5/B$8</f>
        <v>0.58643044327828575</v>
      </c>
      <c r="C32" s="65">
        <f t="shared" ref="C32:L32" si="2">C5/C$8</f>
        <v>0.58574311551627245</v>
      </c>
      <c r="D32" s="65">
        <f t="shared" si="2"/>
        <v>0.58527461652647206</v>
      </c>
      <c r="E32" s="65">
        <f t="shared" si="2"/>
        <v>0.58963917271336197</v>
      </c>
      <c r="F32" s="65">
        <f t="shared" si="2"/>
        <v>0.60069674038155418</v>
      </c>
      <c r="G32" s="65">
        <f t="shared" si="2"/>
        <v>0.59968097142963128</v>
      </c>
      <c r="H32" s="65">
        <f t="shared" si="2"/>
        <v>0.60493842681937904</v>
      </c>
      <c r="I32" s="65">
        <f t="shared" si="2"/>
        <v>0.60648790955154441</v>
      </c>
      <c r="J32" s="65">
        <f t="shared" si="2"/>
        <v>0.6183836066590197</v>
      </c>
      <c r="K32" s="65">
        <f t="shared" si="2"/>
        <v>0.61649186711046911</v>
      </c>
      <c r="L32" s="65">
        <f>L5/L$8</f>
        <v>0.6222711784393592</v>
      </c>
      <c r="M32" s="48"/>
      <c r="N32" s="65">
        <f t="shared" ref="N32:O32" si="3">N5/N$8</f>
        <v>0.58681107099879659</v>
      </c>
      <c r="O32" s="65">
        <f t="shared" si="3"/>
        <v>0.60296253937216671</v>
      </c>
      <c r="P32" s="65">
        <f>P5/P$8</f>
        <v>0.61587178909176787</v>
      </c>
      <c r="Q32" s="48"/>
      <c r="R32" s="111"/>
    </row>
    <row r="33" spans="1:18" ht="15.75" outlineLevel="1" x14ac:dyDescent="0.25">
      <c r="A33" s="61" t="s">
        <v>115</v>
      </c>
      <c r="B33" s="65">
        <f t="shared" ref="B33:L33" si="4">B6/B$8</f>
        <v>0.39585280259314204</v>
      </c>
      <c r="C33" s="65">
        <f t="shared" si="4"/>
        <v>0.41425688448372761</v>
      </c>
      <c r="D33" s="65">
        <f t="shared" si="4"/>
        <v>0.41472538347352794</v>
      </c>
      <c r="E33" s="65">
        <f t="shared" si="4"/>
        <v>0.41036082728663803</v>
      </c>
      <c r="F33" s="65">
        <f t="shared" si="4"/>
        <v>0.39930325961844587</v>
      </c>
      <c r="G33" s="65">
        <f t="shared" si="4"/>
        <v>0.40031902857036866</v>
      </c>
      <c r="H33" s="65">
        <f t="shared" si="4"/>
        <v>0.39506157318062096</v>
      </c>
      <c r="I33" s="65">
        <f t="shared" si="4"/>
        <v>0.39351209044845559</v>
      </c>
      <c r="J33" s="65">
        <f t="shared" si="4"/>
        <v>0.38161639334098024</v>
      </c>
      <c r="K33" s="65">
        <f t="shared" si="4"/>
        <v>0.38350813288953089</v>
      </c>
      <c r="L33" s="65">
        <f>L6/L$8</f>
        <v>0.3777288215606408</v>
      </c>
      <c r="M33" s="48"/>
      <c r="N33" s="65">
        <f t="shared" ref="N33:O33" si="5">N6/N$8</f>
        <v>0.40883914961893303</v>
      </c>
      <c r="O33" s="65">
        <f t="shared" si="5"/>
        <v>0.39703746062783329</v>
      </c>
      <c r="P33" s="65">
        <f>P6/P$8</f>
        <v>0.38412821090823218</v>
      </c>
      <c r="Q33" s="48"/>
      <c r="R33" s="111"/>
    </row>
    <row r="34" spans="1:18" ht="15.75" outlineLevel="1" x14ac:dyDescent="0.25">
      <c r="A34" s="64" t="s">
        <v>116</v>
      </c>
      <c r="B34" s="66">
        <f t="shared" ref="B34" si="6">B7/B$8</f>
        <v>1.7716754128572269E-2</v>
      </c>
      <c r="C34" s="67" t="s">
        <v>117</v>
      </c>
      <c r="D34" s="67" t="s">
        <v>117</v>
      </c>
      <c r="E34" s="67" t="s">
        <v>117</v>
      </c>
      <c r="F34" s="67" t="s">
        <v>117</v>
      </c>
      <c r="G34" s="67" t="s">
        <v>117</v>
      </c>
      <c r="H34" s="67" t="s">
        <v>117</v>
      </c>
      <c r="I34" s="67" t="s">
        <v>117</v>
      </c>
      <c r="J34" s="67" t="s">
        <v>117</v>
      </c>
      <c r="K34" s="67" t="s">
        <v>117</v>
      </c>
      <c r="L34" s="67" t="s">
        <v>117</v>
      </c>
      <c r="M34" s="48"/>
      <c r="N34" s="67" t="s">
        <v>117</v>
      </c>
      <c r="O34" s="67" t="s">
        <v>117</v>
      </c>
      <c r="P34" s="67" t="s">
        <v>117</v>
      </c>
      <c r="Q34" s="48"/>
      <c r="R34" s="111"/>
    </row>
    <row r="35" spans="1:18" outlineLevel="1" x14ac:dyDescent="0.25">
      <c r="A35" s="8" t="s">
        <v>42</v>
      </c>
      <c r="B35" s="65">
        <f t="shared" ref="B35:L35" si="7">B8/B$8</f>
        <v>1</v>
      </c>
      <c r="C35" s="65">
        <f t="shared" si="7"/>
        <v>1</v>
      </c>
      <c r="D35" s="65">
        <f t="shared" si="7"/>
        <v>1</v>
      </c>
      <c r="E35" s="65">
        <f t="shared" si="7"/>
        <v>1</v>
      </c>
      <c r="F35" s="65">
        <f t="shared" si="7"/>
        <v>1</v>
      </c>
      <c r="G35" s="65">
        <f t="shared" si="7"/>
        <v>1</v>
      </c>
      <c r="H35" s="65">
        <f t="shared" si="7"/>
        <v>1</v>
      </c>
      <c r="I35" s="65">
        <f t="shared" si="7"/>
        <v>1</v>
      </c>
      <c r="J35" s="65">
        <f t="shared" si="7"/>
        <v>1</v>
      </c>
      <c r="K35" s="65">
        <f t="shared" si="7"/>
        <v>1</v>
      </c>
      <c r="L35" s="65">
        <f>L8/L$8</f>
        <v>1</v>
      </c>
      <c r="M35" s="48"/>
      <c r="N35" s="65">
        <f t="shared" ref="N35:O35" si="8">N8/N$8</f>
        <v>1</v>
      </c>
      <c r="O35" s="65">
        <f t="shared" si="8"/>
        <v>1</v>
      </c>
      <c r="P35" s="65">
        <f>P8/P$8</f>
        <v>1</v>
      </c>
      <c r="Q35" s="48"/>
      <c r="R35" s="111"/>
    </row>
    <row r="36" spans="1:18" outlineLevel="1" x14ac:dyDescent="0.25">
      <c r="A36" s="8" t="s">
        <v>43</v>
      </c>
      <c r="B36" s="65"/>
      <c r="C36" s="65"/>
      <c r="D36" s="65"/>
      <c r="E36" s="65"/>
      <c r="F36" s="65"/>
      <c r="G36" s="65"/>
      <c r="H36" s="65"/>
      <c r="I36" s="65"/>
      <c r="J36" s="65"/>
      <c r="K36" s="65"/>
      <c r="L36" s="65"/>
      <c r="M36" s="48"/>
      <c r="N36" s="65"/>
      <c r="O36" s="65"/>
      <c r="P36" s="65"/>
      <c r="Q36" s="48"/>
      <c r="R36" s="111"/>
    </row>
    <row r="37" spans="1:18" outlineLevel="1" x14ac:dyDescent="0.25">
      <c r="A37" s="16" t="s">
        <v>27</v>
      </c>
      <c r="B37" s="65">
        <f t="shared" ref="B37:K37" si="9">B10/B$8</f>
        <v>0.42145093093014591</v>
      </c>
      <c r="C37" s="65">
        <f t="shared" si="9"/>
        <v>0.43357558882133551</v>
      </c>
      <c r="D37" s="65">
        <f t="shared" si="9"/>
        <v>0.43846940458518885</v>
      </c>
      <c r="E37" s="65">
        <f t="shared" si="9"/>
        <v>0.42468162298237822</v>
      </c>
      <c r="F37" s="65">
        <f t="shared" si="9"/>
        <v>0.42378713295618742</v>
      </c>
      <c r="G37" s="65">
        <f t="shared" si="9"/>
        <v>0.42367736071867984</v>
      </c>
      <c r="H37" s="65">
        <f t="shared" si="9"/>
        <v>0.43145229728625401</v>
      </c>
      <c r="I37" s="65">
        <f t="shared" si="9"/>
        <v>0.43154756538098588</v>
      </c>
      <c r="J37" s="65">
        <f t="shared" si="9"/>
        <v>0.42857674303252008</v>
      </c>
      <c r="K37" s="65">
        <f t="shared" si="9"/>
        <v>0.40074734660553918</v>
      </c>
      <c r="L37" s="65">
        <f>L10/L$8</f>
        <v>0.36514008001113618</v>
      </c>
      <c r="M37" s="48"/>
      <c r="N37" s="65">
        <f t="shared" ref="N37:O37" si="10">N10/N$8</f>
        <v>0.42947613317288408</v>
      </c>
      <c r="O37" s="65">
        <f t="shared" si="10"/>
        <v>0.42761900809041342</v>
      </c>
      <c r="P37" s="65">
        <f>P10/P$8</f>
        <v>0.40646636395839369</v>
      </c>
      <c r="Q37" s="48"/>
      <c r="R37" s="111"/>
    </row>
    <row r="38" spans="1:18" outlineLevel="1" x14ac:dyDescent="0.25">
      <c r="A38" s="16" t="s">
        <v>28</v>
      </c>
      <c r="B38" s="65">
        <f t="shared" ref="B38:K38" si="11">B11/B$8</f>
        <v>0.26381037648919414</v>
      </c>
      <c r="C38" s="65">
        <f t="shared" si="11"/>
        <v>0.26834159301078014</v>
      </c>
      <c r="D38" s="65">
        <f t="shared" si="11"/>
        <v>0.27067788223651656</v>
      </c>
      <c r="E38" s="65">
        <f t="shared" si="11"/>
        <v>0.26552396465768302</v>
      </c>
      <c r="F38" s="65">
        <f t="shared" si="11"/>
        <v>0.2721205887394999</v>
      </c>
      <c r="G38" s="65">
        <f t="shared" si="11"/>
        <v>0.27505703563103973</v>
      </c>
      <c r="H38" s="65">
        <f t="shared" si="11"/>
        <v>0.28673803581868129</v>
      </c>
      <c r="I38" s="65">
        <f t="shared" si="11"/>
        <v>0.28359509770332569</v>
      </c>
      <c r="J38" s="65">
        <f t="shared" si="11"/>
        <v>0.26450072852404127</v>
      </c>
      <c r="K38" s="65">
        <f t="shared" si="11"/>
        <v>0.22330590969038497</v>
      </c>
      <c r="L38" s="65">
        <f>L11/L$8</f>
        <v>0.2218463084120634</v>
      </c>
      <c r="M38" s="48"/>
      <c r="N38" s="65">
        <f t="shared" ref="N38:O38" si="12">N11/N$8</f>
        <v>0.26706458082631368</v>
      </c>
      <c r="O38" s="65">
        <f t="shared" si="12"/>
        <v>0.27935983816098742</v>
      </c>
      <c r="P38" s="65">
        <f>P11/P$8</f>
        <v>0.2485060104613771</v>
      </c>
      <c r="Q38" s="48"/>
      <c r="R38" s="111"/>
    </row>
    <row r="39" spans="1:18" outlineLevel="1" x14ac:dyDescent="0.25">
      <c r="A39" s="16" t="s">
        <v>29</v>
      </c>
      <c r="B39" s="65">
        <f t="shared" ref="B39:K39" si="13">B12/B$8</f>
        <v>0.10748991955247388</v>
      </c>
      <c r="C39" s="65">
        <f t="shared" si="13"/>
        <v>0.10683083839983651</v>
      </c>
      <c r="D39" s="65">
        <f t="shared" si="13"/>
        <v>9.2574633019957123E-2</v>
      </c>
      <c r="E39" s="65">
        <f t="shared" si="13"/>
        <v>7.2122266646922353E-2</v>
      </c>
      <c r="F39" s="65">
        <f t="shared" si="13"/>
        <v>9.1751769402199201E-2</v>
      </c>
      <c r="G39" s="65">
        <f t="shared" si="13"/>
        <v>8.4047953209143017E-2</v>
      </c>
      <c r="H39" s="65">
        <f t="shared" si="13"/>
        <v>8.5070939596049763E-2</v>
      </c>
      <c r="I39" s="65">
        <f t="shared" si="13"/>
        <v>9.0779042020544445E-2</v>
      </c>
      <c r="J39" s="65">
        <f t="shared" si="13"/>
        <v>8.1030474005642186E-2</v>
      </c>
      <c r="K39" s="65">
        <f t="shared" si="13"/>
        <v>7.8408591345851916E-2</v>
      </c>
      <c r="L39" s="65">
        <f>L12/L$8</f>
        <v>6.4257052418793537E-2</v>
      </c>
      <c r="M39" s="48"/>
      <c r="N39" s="65">
        <f t="shared" ref="N39:O39" si="14">N12/N$8</f>
        <v>9.4499799438427595E-2</v>
      </c>
      <c r="O39" s="65">
        <f t="shared" si="14"/>
        <v>8.7953846366692651E-2</v>
      </c>
      <c r="P39" s="65">
        <f>P12/P$8</f>
        <v>7.8627477139698185E-2</v>
      </c>
      <c r="Q39" s="48"/>
      <c r="R39" s="111"/>
    </row>
    <row r="40" spans="1:18" outlineLevel="1" x14ac:dyDescent="0.25">
      <c r="A40" s="16" t="s">
        <v>30</v>
      </c>
      <c r="B40" s="65">
        <f t="shared" ref="B40:K40" si="15">B13/B$8</f>
        <v>0.17791254680791274</v>
      </c>
      <c r="C40" s="65">
        <f t="shared" si="15"/>
        <v>0.15532876922290911</v>
      </c>
      <c r="D40" s="65">
        <f t="shared" si="15"/>
        <v>0.15408213755566552</v>
      </c>
      <c r="E40" s="65">
        <f t="shared" si="15"/>
        <v>0.14117799496520064</v>
      </c>
      <c r="F40" s="65">
        <f t="shared" si="15"/>
        <v>0.16275438983175372</v>
      </c>
      <c r="G40" s="65">
        <f t="shared" si="15"/>
        <v>0.19823668704904754</v>
      </c>
      <c r="H40" s="65">
        <f t="shared" si="15"/>
        <v>0.17672980091652576</v>
      </c>
      <c r="I40" s="65">
        <f t="shared" si="15"/>
        <v>0.1591984179935205</v>
      </c>
      <c r="J40" s="65">
        <f t="shared" si="15"/>
        <v>0.19004867160616301</v>
      </c>
      <c r="K40" s="65">
        <f t="shared" si="15"/>
        <v>0.15595051183822145</v>
      </c>
      <c r="L40" s="65">
        <f>L13/L$8</f>
        <v>0.17114030999776067</v>
      </c>
      <c r="M40" s="48"/>
      <c r="N40" s="65">
        <f t="shared" ref="N40:O40" si="16">N13/N$8</f>
        <v>0.1568904933814681</v>
      </c>
      <c r="O40" s="65">
        <f t="shared" si="16"/>
        <v>0.17408454428206227</v>
      </c>
      <c r="P40" s="65">
        <f>P13/P$8</f>
        <v>0.16906119031517544</v>
      </c>
      <c r="Q40" s="48"/>
      <c r="R40" s="111"/>
    </row>
    <row r="41" spans="1:18" outlineLevel="1" x14ac:dyDescent="0.25">
      <c r="A41" s="17" t="s">
        <v>70</v>
      </c>
      <c r="B41" s="68">
        <f t="shared" ref="B41:K41" si="17">B14/B$8</f>
        <v>0.97066377377972668</v>
      </c>
      <c r="C41" s="68">
        <f t="shared" si="17"/>
        <v>0.9640767894548613</v>
      </c>
      <c r="D41" s="68">
        <f t="shared" si="17"/>
        <v>0.9558040573973281</v>
      </c>
      <c r="E41" s="68">
        <f t="shared" si="17"/>
        <v>0.90350584925218425</v>
      </c>
      <c r="F41" s="68">
        <f t="shared" si="17"/>
        <v>0.95041388092964019</v>
      </c>
      <c r="G41" s="68">
        <f t="shared" si="17"/>
        <v>0.98101903660791012</v>
      </c>
      <c r="H41" s="68">
        <f t="shared" si="17"/>
        <v>0.97999107361751081</v>
      </c>
      <c r="I41" s="68">
        <f t="shared" si="17"/>
        <v>0.96512012309837647</v>
      </c>
      <c r="J41" s="68">
        <f t="shared" si="17"/>
        <v>0.96415661716836654</v>
      </c>
      <c r="K41" s="68">
        <f t="shared" si="17"/>
        <v>0.8584123594799975</v>
      </c>
      <c r="L41" s="68">
        <f>L14/L$8</f>
        <v>0.82238375083975379</v>
      </c>
      <c r="M41" s="48"/>
      <c r="N41" s="68">
        <f t="shared" ref="N41:O41" si="18">N14/N$8</f>
        <v>0.94793100681909348</v>
      </c>
      <c r="O41" s="68">
        <f t="shared" si="18"/>
        <v>0.96901723690015573</v>
      </c>
      <c r="P41" s="68">
        <f>P14/P$8</f>
        <v>0.90266104187464447</v>
      </c>
      <c r="Q41" s="48"/>
      <c r="R41" s="111"/>
    </row>
    <row r="42" spans="1:18" outlineLevel="1" x14ac:dyDescent="0.25">
      <c r="A42" s="16" t="s">
        <v>31</v>
      </c>
      <c r="B42" s="65">
        <f t="shared" ref="B42:K42" si="19">B15/B$8</f>
        <v>2.93362262202733E-2</v>
      </c>
      <c r="C42" s="65">
        <f t="shared" si="19"/>
        <v>3.5923210545138709E-2</v>
      </c>
      <c r="D42" s="65">
        <f t="shared" si="19"/>
        <v>4.4195942602671942E-2</v>
      </c>
      <c r="E42" s="65">
        <f t="shared" si="19"/>
        <v>9.6494150747815782E-2</v>
      </c>
      <c r="F42" s="65">
        <f t="shared" si="19"/>
        <v>4.9586119070359758E-2</v>
      </c>
      <c r="G42" s="65">
        <f t="shared" si="19"/>
        <v>1.8980963392089822E-2</v>
      </c>
      <c r="H42" s="65">
        <f t="shared" si="19"/>
        <v>2.0008926382489203E-2</v>
      </c>
      <c r="I42" s="65">
        <f t="shared" si="19"/>
        <v>3.4879876901623481E-2</v>
      </c>
      <c r="J42" s="65">
        <f t="shared" si="19"/>
        <v>3.5843382831633443E-2</v>
      </c>
      <c r="K42" s="65">
        <f t="shared" si="19"/>
        <v>0.1415876405200025</v>
      </c>
      <c r="L42" s="65">
        <f>L15/L$8</f>
        <v>0.17761624916024621</v>
      </c>
      <c r="M42" s="48"/>
      <c r="N42" s="65">
        <f t="shared" ref="N42:O42" si="20">N15/N$8</f>
        <v>5.2068993180906541E-2</v>
      </c>
      <c r="O42" s="65">
        <f t="shared" si="20"/>
        <v>3.0982763099844279E-2</v>
      </c>
      <c r="P42" s="65">
        <f>P15/P$8</f>
        <v>9.7338958125355576E-2</v>
      </c>
      <c r="Q42" s="48"/>
      <c r="R42" s="111"/>
    </row>
    <row r="43" spans="1:18" outlineLevel="1" x14ac:dyDescent="0.25">
      <c r="A43" s="16" t="s">
        <v>140</v>
      </c>
      <c r="B43" s="65">
        <f t="shared" ref="B43" si="21">B16/B$8</f>
        <v>0.25234121252916303</v>
      </c>
      <c r="C43" s="69" t="s">
        <v>117</v>
      </c>
      <c r="D43" s="69" t="s">
        <v>117</v>
      </c>
      <c r="E43" s="69" t="s">
        <v>117</v>
      </c>
      <c r="F43" s="69" t="s">
        <v>117</v>
      </c>
      <c r="G43" s="69" t="s">
        <v>117</v>
      </c>
      <c r="H43" s="69" t="s">
        <v>117</v>
      </c>
      <c r="I43" s="69" t="s">
        <v>117</v>
      </c>
      <c r="J43" s="69" t="s">
        <v>117</v>
      </c>
      <c r="K43" s="69" t="s">
        <v>117</v>
      </c>
      <c r="L43" s="69" t="s">
        <v>117</v>
      </c>
      <c r="M43" s="48"/>
      <c r="N43" s="69" t="s">
        <v>117</v>
      </c>
      <c r="O43" s="69" t="s">
        <v>117</v>
      </c>
      <c r="P43" s="69" t="s">
        <v>117</v>
      </c>
      <c r="Q43" s="48"/>
      <c r="R43" s="111"/>
    </row>
    <row r="44" spans="1:18" outlineLevel="1" x14ac:dyDescent="0.25">
      <c r="A44" s="18" t="s">
        <v>44</v>
      </c>
      <c r="B44" s="65">
        <f t="shared" ref="B44:K44" si="22">B17/B$8</f>
        <v>5.2411791999686314E-3</v>
      </c>
      <c r="C44" s="65">
        <f t="shared" si="22"/>
        <v>-4.4825780411791756E-2</v>
      </c>
      <c r="D44" s="65">
        <f t="shared" si="22"/>
        <v>1.4316345043707737E-3</v>
      </c>
      <c r="E44" s="65">
        <f t="shared" si="22"/>
        <v>6.4662619082876743E-3</v>
      </c>
      <c r="F44" s="65">
        <f t="shared" si="22"/>
        <v>5.4857590674209583E-3</v>
      </c>
      <c r="G44" s="65">
        <f t="shared" si="22"/>
        <v>3.6107109514594321E-3</v>
      </c>
      <c r="H44" s="65">
        <f t="shared" si="22"/>
        <v>2.9230759559715613E-3</v>
      </c>
      <c r="I44" s="65">
        <f t="shared" si="22"/>
        <v>1.6926026771492627E-2</v>
      </c>
      <c r="J44" s="65">
        <f t="shared" si="22"/>
        <v>3.1807049632637877E-3</v>
      </c>
      <c r="K44" s="65">
        <f t="shared" si="22"/>
        <v>9.3575331281793627E-4</v>
      </c>
      <c r="L44" s="65">
        <f>L17/L$8</f>
        <v>-7.0690625624141336E-3</v>
      </c>
      <c r="M44" s="48"/>
      <c r="N44" s="65">
        <f t="shared" ref="N44:O44" si="23">N17/N$8</f>
        <v>-7.9454472523064583E-3</v>
      </c>
      <c r="O44" s="65">
        <f t="shared" si="23"/>
        <v>7.3187266245774551E-3</v>
      </c>
      <c r="P44" s="65">
        <f t="shared" ref="P44" si="24">P17/P$8</f>
        <v>3.5423308537017358E-3</v>
      </c>
      <c r="Q44" s="48"/>
      <c r="R44" s="111"/>
    </row>
    <row r="45" spans="1:18" outlineLevel="1" x14ac:dyDescent="0.25">
      <c r="A45" s="19" t="s">
        <v>32</v>
      </c>
      <c r="B45" s="70">
        <f t="shared" ref="B45:K45" si="25">B18/B$8</f>
        <v>0.28691861794940499</v>
      </c>
      <c r="C45" s="70">
        <f t="shared" si="25"/>
        <v>-8.9025698666530418E-3</v>
      </c>
      <c r="D45" s="70">
        <f t="shared" si="25"/>
        <v>4.5627577107042717E-2</v>
      </c>
      <c r="E45" s="70">
        <f t="shared" si="25"/>
        <v>0.10296041265610346</v>
      </c>
      <c r="F45" s="70">
        <f t="shared" si="25"/>
        <v>5.5071878137780715E-2</v>
      </c>
      <c r="G45" s="70">
        <f t="shared" si="25"/>
        <v>2.2591674343549254E-2</v>
      </c>
      <c r="H45" s="70">
        <f t="shared" si="25"/>
        <v>2.2932002338460766E-2</v>
      </c>
      <c r="I45" s="70">
        <f t="shared" si="25"/>
        <v>5.1805903673116105E-2</v>
      </c>
      <c r="J45" s="70">
        <f t="shared" si="25"/>
        <v>3.902408779489723E-2</v>
      </c>
      <c r="K45" s="70">
        <f t="shared" si="25"/>
        <v>0.14252339383282045</v>
      </c>
      <c r="L45" s="70">
        <f>L18/L$8</f>
        <v>0.17054718659783208</v>
      </c>
      <c r="M45" s="48"/>
      <c r="N45" s="70">
        <f t="shared" ref="N45:O45" si="26">N18/N$8</f>
        <v>0.10607781789009225</v>
      </c>
      <c r="O45" s="70">
        <f t="shared" si="26"/>
        <v>3.8301489724421732E-2</v>
      </c>
      <c r="P45" s="70">
        <f>P18/P$8</f>
        <v>0.10088128897905731</v>
      </c>
      <c r="Q45" s="48"/>
      <c r="R45" s="111"/>
    </row>
    <row r="46" spans="1:18" outlineLevel="1" x14ac:dyDescent="0.25">
      <c r="A46" s="8" t="s">
        <v>45</v>
      </c>
      <c r="B46" s="65">
        <f t="shared" ref="B46:K46" si="27">B19/B$8</f>
        <v>7.3997346734719222E-2</v>
      </c>
      <c r="C46" s="65">
        <f t="shared" si="27"/>
        <v>-7.2804373371481122E-3</v>
      </c>
      <c r="D46" s="65">
        <f t="shared" si="27"/>
        <v>-3.5032162295893124E-3</v>
      </c>
      <c r="E46" s="65">
        <f t="shared" si="27"/>
        <v>1.094575250505948E-2</v>
      </c>
      <c r="F46" s="65">
        <f t="shared" si="27"/>
        <v>9.018440966865035E-3</v>
      </c>
      <c r="G46" s="65">
        <f t="shared" si="27"/>
        <v>2.194867102342634E-3</v>
      </c>
      <c r="H46" s="65">
        <f t="shared" si="27"/>
        <v>-8.0840337190955444E-3</v>
      </c>
      <c r="I46" s="65">
        <f t="shared" si="27"/>
        <v>2.5641487999711488E-2</v>
      </c>
      <c r="J46" s="65">
        <f t="shared" si="27"/>
        <v>1.2251604302941997E-2</v>
      </c>
      <c r="K46" s="65">
        <f t="shared" si="27"/>
        <v>2.3280788796081142E-2</v>
      </c>
      <c r="L46" s="65">
        <f>L19/L$8</f>
        <v>3.3874608871431428E-2</v>
      </c>
      <c r="M46" s="48"/>
      <c r="N46" s="65">
        <f t="shared" ref="N46:O46" si="28">N19/N$8</f>
        <v>1.8332932210188529E-2</v>
      </c>
      <c r="O46" s="65">
        <f t="shared" si="28"/>
        <v>7.390976183778283E-3</v>
      </c>
      <c r="P46" s="65">
        <f>P19/P$8</f>
        <v>2.3839426602444667E-2</v>
      </c>
      <c r="Q46" s="48"/>
      <c r="R46" s="111"/>
    </row>
    <row r="47" spans="1:18" ht="15.75" outlineLevel="1" thickBot="1" x14ac:dyDescent="0.3">
      <c r="A47" s="44" t="s">
        <v>33</v>
      </c>
      <c r="B47" s="71">
        <f t="shared" ref="B47:K47" si="29">B20/B$8</f>
        <v>0.21292127121468576</v>
      </c>
      <c r="C47" s="71">
        <f t="shared" si="29"/>
        <v>-1.6221325295049302E-3</v>
      </c>
      <c r="D47" s="71">
        <f t="shared" si="29"/>
        <v>4.9130793336632034E-2</v>
      </c>
      <c r="E47" s="71">
        <f t="shared" si="29"/>
        <v>9.2014660151043981E-2</v>
      </c>
      <c r="F47" s="71">
        <f t="shared" si="29"/>
        <v>4.605343717091568E-2</v>
      </c>
      <c r="G47" s="71">
        <f t="shared" si="29"/>
        <v>2.039680724120662E-2</v>
      </c>
      <c r="H47" s="71">
        <f t="shared" si="29"/>
        <v>3.1016036057556307E-2</v>
      </c>
      <c r="I47" s="71">
        <f t="shared" si="29"/>
        <v>2.616441567340462E-2</v>
      </c>
      <c r="J47" s="71">
        <f t="shared" si="29"/>
        <v>2.6772483491955233E-2</v>
      </c>
      <c r="K47" s="71">
        <f t="shared" si="29"/>
        <v>0.11924260503673931</v>
      </c>
      <c r="L47" s="71">
        <f>L20/L$8</f>
        <v>0.13667257772640065</v>
      </c>
      <c r="M47" s="48"/>
      <c r="N47" s="71">
        <f t="shared" ref="N47:O47" si="30">N20/N$8</f>
        <v>8.7744885679903725E-2</v>
      </c>
      <c r="O47" s="71">
        <f t="shared" si="30"/>
        <v>3.0910513540643451E-2</v>
      </c>
      <c r="P47" s="71">
        <f>P20/P$8</f>
        <v>7.7041862376612646E-2</v>
      </c>
      <c r="Q47" s="48"/>
      <c r="R47" s="111"/>
    </row>
    <row r="48" spans="1:18" ht="15.75" outlineLevel="1" thickTop="1" x14ac:dyDescent="0.25">
      <c r="M48" s="48"/>
      <c r="Q48" s="48"/>
      <c r="R48" s="111"/>
    </row>
    <row r="49" spans="1:18" x14ac:dyDescent="0.25">
      <c r="M49" s="48"/>
      <c r="Q49" s="48"/>
      <c r="R49" s="111"/>
    </row>
    <row r="50" spans="1:18" ht="15.75" x14ac:dyDescent="0.25">
      <c r="A50" s="27" t="s">
        <v>82</v>
      </c>
      <c r="B50" s="28"/>
      <c r="C50" s="28"/>
      <c r="D50" s="28"/>
      <c r="E50" s="28"/>
      <c r="F50" s="28"/>
      <c r="G50" s="28"/>
      <c r="H50" s="28"/>
      <c r="I50" s="28"/>
      <c r="J50" s="28"/>
      <c r="K50" s="28"/>
      <c r="L50" s="28"/>
      <c r="M50" s="48"/>
      <c r="N50" s="28"/>
      <c r="O50" s="28"/>
      <c r="P50" s="28"/>
      <c r="Q50" s="48"/>
      <c r="R50" s="111"/>
    </row>
    <row r="51" spans="1:18" outlineLevel="1" x14ac:dyDescent="0.25">
      <c r="A51" s="22" t="s">
        <v>81</v>
      </c>
      <c r="B51" s="55">
        <v>32581000</v>
      </c>
      <c r="C51" s="55">
        <v>-254000</v>
      </c>
      <c r="D51" s="55">
        <v>7447000</v>
      </c>
      <c r="E51" s="55">
        <v>14913000</v>
      </c>
      <c r="F51" s="55">
        <v>7522000</v>
      </c>
      <c r="G51" s="55">
        <v>3299000</v>
      </c>
      <c r="H51" s="55">
        <v>4934000</v>
      </c>
      <c r="I51" s="55">
        <v>4353000</v>
      </c>
      <c r="J51" s="55">
        <v>4318000</v>
      </c>
      <c r="K51" s="55">
        <v>18987000</v>
      </c>
      <c r="L51" s="55">
        <v>22582000</v>
      </c>
      <c r="M51" s="48"/>
      <c r="N51" s="55">
        <v>54687000</v>
      </c>
      <c r="O51" s="55">
        <v>20108000</v>
      </c>
      <c r="P51" s="55">
        <f>SUM(I51:L51)</f>
        <v>50240000</v>
      </c>
      <c r="Q51" s="48"/>
      <c r="R51" s="111"/>
    </row>
    <row r="52" spans="1:18" outlineLevel="1" x14ac:dyDescent="0.25">
      <c r="A52" s="22" t="s">
        <v>141</v>
      </c>
      <c r="B52" s="55"/>
      <c r="C52" s="55"/>
      <c r="D52" s="55"/>
      <c r="E52" s="55"/>
      <c r="F52" s="55"/>
      <c r="G52" s="55"/>
      <c r="H52" s="55"/>
      <c r="I52" s="55"/>
      <c r="J52" s="55"/>
      <c r="K52" s="55"/>
      <c r="L52" s="55"/>
      <c r="M52" s="48"/>
      <c r="N52" s="55"/>
      <c r="O52" s="55"/>
      <c r="P52" s="55"/>
      <c r="Q52" s="48"/>
      <c r="R52" s="111"/>
    </row>
    <row r="53" spans="1:18" outlineLevel="1" x14ac:dyDescent="0.25">
      <c r="A53" s="25" t="s">
        <v>84</v>
      </c>
      <c r="B53" s="3">
        <v>10943000</v>
      </c>
      <c r="C53" s="3">
        <v>11284000</v>
      </c>
      <c r="D53" s="3">
        <v>11707000</v>
      </c>
      <c r="E53" s="3">
        <v>11718000</v>
      </c>
      <c r="F53" s="3">
        <v>11916000</v>
      </c>
      <c r="G53" s="3">
        <v>13403000</v>
      </c>
      <c r="H53" s="3">
        <v>11992000</v>
      </c>
      <c r="I53" s="3">
        <v>12604000</v>
      </c>
      <c r="J53" s="3">
        <v>10519000</v>
      </c>
      <c r="K53" s="3">
        <v>10851000</v>
      </c>
      <c r="L53" s="3">
        <v>9750000</v>
      </c>
      <c r="M53" s="48"/>
      <c r="N53" s="3">
        <v>45652000</v>
      </c>
      <c r="O53" s="3">
        <v>49915000</v>
      </c>
      <c r="P53" s="3">
        <f>SUM(I53:L53)</f>
        <v>43724000</v>
      </c>
      <c r="Q53" s="48"/>
      <c r="R53" s="111"/>
    </row>
    <row r="54" spans="1:18" outlineLevel="1" x14ac:dyDescent="0.25">
      <c r="A54" s="25" t="s">
        <v>85</v>
      </c>
      <c r="B54" s="3">
        <v>5606000</v>
      </c>
      <c r="C54" s="3">
        <v>6429000</v>
      </c>
      <c r="D54" s="3">
        <v>5959000</v>
      </c>
      <c r="E54" s="3">
        <v>5875000</v>
      </c>
      <c r="F54" s="3">
        <v>4624000</v>
      </c>
      <c r="G54" s="3">
        <v>7751000</v>
      </c>
      <c r="H54" s="3">
        <v>5509000</v>
      </c>
      <c r="I54" s="3">
        <v>4931000</v>
      </c>
      <c r="J54" s="3">
        <v>5760000</v>
      </c>
      <c r="K54" s="3">
        <v>3636000</v>
      </c>
      <c r="L54" s="3">
        <v>8285000</v>
      </c>
      <c r="M54" s="48"/>
      <c r="N54" s="3">
        <v>23869000</v>
      </c>
      <c r="O54" s="3">
        <v>22815000</v>
      </c>
      <c r="P54" s="3">
        <f>SUM(I54:L54)</f>
        <v>22612000</v>
      </c>
      <c r="Q54" s="48"/>
      <c r="R54" s="111"/>
    </row>
    <row r="55" spans="1:18" ht="17.25" outlineLevel="1" x14ac:dyDescent="0.25">
      <c r="A55" s="97" t="s">
        <v>164</v>
      </c>
      <c r="B55" s="3">
        <v>233000</v>
      </c>
      <c r="C55" s="3">
        <v>7721000</v>
      </c>
      <c r="D55" s="3">
        <v>485000</v>
      </c>
      <c r="E55" s="3">
        <v>-346000</v>
      </c>
      <c r="F55" s="3">
        <v>8000</v>
      </c>
      <c r="G55" s="3">
        <v>298000</v>
      </c>
      <c r="H55" s="3">
        <v>417000</v>
      </c>
      <c r="I55" s="75">
        <v>-2054000</v>
      </c>
      <c r="J55" s="3">
        <v>-513000</v>
      </c>
      <c r="K55" s="3">
        <v>-149000</v>
      </c>
      <c r="L55" s="3">
        <v>1168000</v>
      </c>
      <c r="M55" s="48"/>
      <c r="N55" s="3">
        <v>8093000</v>
      </c>
      <c r="O55" s="75">
        <v>-1332000</v>
      </c>
      <c r="P55" s="3">
        <f>SUM(I55:L55)</f>
        <v>-1548000</v>
      </c>
      <c r="Q55" s="48"/>
      <c r="R55" s="111"/>
    </row>
    <row r="56" spans="1:18" outlineLevel="1" x14ac:dyDescent="0.25">
      <c r="A56" s="25" t="s">
        <v>80</v>
      </c>
      <c r="B56" s="3">
        <v>11323000</v>
      </c>
      <c r="C56" s="3">
        <v>-1140000</v>
      </c>
      <c r="D56" s="3">
        <v>-531000</v>
      </c>
      <c r="E56" s="3">
        <v>1774000</v>
      </c>
      <c r="F56" s="3">
        <v>1473000</v>
      </c>
      <c r="G56" s="3">
        <v>355000</v>
      </c>
      <c r="H56" s="3">
        <v>-1286000</v>
      </c>
      <c r="I56" s="3">
        <v>4266000</v>
      </c>
      <c r="J56" s="3">
        <v>1976000</v>
      </c>
      <c r="K56" s="3">
        <v>3707000</v>
      </c>
      <c r="L56" s="3">
        <v>5597000</v>
      </c>
      <c r="M56" s="48"/>
      <c r="N56" s="3">
        <v>11426000</v>
      </c>
      <c r="O56" s="3">
        <v>4808000</v>
      </c>
      <c r="P56" s="3">
        <f>SUM(I56:L56)</f>
        <v>15546000</v>
      </c>
      <c r="Q56" s="48"/>
      <c r="R56" s="111"/>
    </row>
    <row r="57" spans="1:18" outlineLevel="1" x14ac:dyDescent="0.25">
      <c r="A57" s="25" t="s">
        <v>140</v>
      </c>
      <c r="B57" s="3">
        <v>-38613000</v>
      </c>
      <c r="C57" s="3">
        <v>0</v>
      </c>
      <c r="D57" s="3">
        <v>0</v>
      </c>
      <c r="E57" s="3">
        <v>0</v>
      </c>
      <c r="F57" s="3">
        <v>0</v>
      </c>
      <c r="G57" s="3">
        <v>0</v>
      </c>
      <c r="H57" s="3">
        <v>0</v>
      </c>
      <c r="I57" s="3">
        <v>0</v>
      </c>
      <c r="J57" s="3">
        <v>0</v>
      </c>
      <c r="K57" s="3">
        <v>0</v>
      </c>
      <c r="L57" s="3">
        <v>0</v>
      </c>
      <c r="M57" s="48"/>
      <c r="N57" s="3">
        <v>-38613000</v>
      </c>
      <c r="O57" s="3">
        <v>0</v>
      </c>
      <c r="P57" s="3">
        <f>SUM(I57:L57)</f>
        <v>0</v>
      </c>
      <c r="Q57" s="48"/>
      <c r="R57" s="111"/>
    </row>
    <row r="58" spans="1:18" s="1" customFormat="1" ht="15.75" outlineLevel="1" thickBot="1" x14ac:dyDescent="0.3">
      <c r="A58" s="45" t="s">
        <v>79</v>
      </c>
      <c r="B58" s="56">
        <v>22073000</v>
      </c>
      <c r="C58" s="56">
        <v>24040000</v>
      </c>
      <c r="D58" s="56">
        <v>25067000</v>
      </c>
      <c r="E58" s="56">
        <v>33934000</v>
      </c>
      <c r="F58" s="56">
        <v>25543000</v>
      </c>
      <c r="G58" s="56">
        <v>25106000</v>
      </c>
      <c r="H58" s="56">
        <v>21566000</v>
      </c>
      <c r="I58" s="56">
        <v>24100000</v>
      </c>
      <c r="J58" s="56">
        <v>22060000</v>
      </c>
      <c r="K58" s="56">
        <v>37032000</v>
      </c>
      <c r="L58" s="56">
        <v>47382000</v>
      </c>
      <c r="M58" s="49"/>
      <c r="N58" s="56">
        <v>105114000</v>
      </c>
      <c r="O58" s="56">
        <v>96314000</v>
      </c>
      <c r="P58" s="56">
        <f t="shared" ref="P53:P58" si="31">SUM(I58:L58)</f>
        <v>130574000</v>
      </c>
      <c r="Q58" s="49"/>
      <c r="R58" s="111"/>
    </row>
    <row r="59" spans="1:18" s="37" customFormat="1" ht="15.75" outlineLevel="1" thickTop="1" x14ac:dyDescent="0.25">
      <c r="A59" s="34" t="s">
        <v>86</v>
      </c>
      <c r="B59" s="36">
        <f t="shared" ref="B59:L59" si="32">B58/B8</f>
        <v>0.14425006045000949</v>
      </c>
      <c r="C59" s="36">
        <f t="shared" si="32"/>
        <v>0.15352781893424616</v>
      </c>
      <c r="D59" s="36">
        <f t="shared" si="32"/>
        <v>0.1653768761339271</v>
      </c>
      <c r="E59" s="36">
        <f t="shared" si="32"/>
        <v>0.20937607976701714</v>
      </c>
      <c r="F59" s="36">
        <f t="shared" si="32"/>
        <v>0.15638699091421154</v>
      </c>
      <c r="G59" s="36">
        <f t="shared" si="32"/>
        <v>0.15522347456736388</v>
      </c>
      <c r="H59" s="36">
        <f t="shared" si="32"/>
        <v>0.13556786250856492</v>
      </c>
      <c r="I59" s="36">
        <f t="shared" si="32"/>
        <v>0.14485697627591346</v>
      </c>
      <c r="J59" s="36">
        <f t="shared" si="32"/>
        <v>0.13677651362494964</v>
      </c>
      <c r="K59" s="36">
        <f t="shared" si="32"/>
        <v>0.23256923946492494</v>
      </c>
      <c r="L59" s="36">
        <f t="shared" si="32"/>
        <v>0.28676911158587881</v>
      </c>
      <c r="M59" s="50"/>
      <c r="N59" s="36">
        <f t="shared" ref="N59:P59" si="33">N58/N8</f>
        <v>0.1686546329723225</v>
      </c>
      <c r="O59" s="36">
        <f t="shared" si="33"/>
        <v>0.14805625627379815</v>
      </c>
      <c r="P59" s="36">
        <f t="shared" si="33"/>
        <v>0.20023216835119068</v>
      </c>
      <c r="Q59" s="50"/>
      <c r="R59" s="111"/>
    </row>
    <row r="60" spans="1:18" s="37" customFormat="1" ht="36" customHeight="1" outlineLevel="1" x14ac:dyDescent="0.25">
      <c r="A60" s="115" t="s">
        <v>165</v>
      </c>
      <c r="B60" s="115"/>
      <c r="C60" s="115"/>
      <c r="D60" s="115"/>
      <c r="E60" s="115"/>
      <c r="F60" s="115"/>
      <c r="G60" s="115"/>
      <c r="H60" s="36"/>
      <c r="I60" s="36"/>
      <c r="J60" s="36"/>
      <c r="K60" s="36"/>
      <c r="L60" s="36"/>
      <c r="M60" s="50"/>
      <c r="N60" s="36"/>
      <c r="O60" s="36"/>
      <c r="P60" s="36"/>
      <c r="Q60" s="50"/>
      <c r="R60" s="111"/>
    </row>
    <row r="61" spans="1:18" x14ac:dyDescent="0.25">
      <c r="M61" s="48"/>
      <c r="Q61" s="48"/>
      <c r="R61" s="111"/>
    </row>
    <row r="62" spans="1:18" ht="15.75" x14ac:dyDescent="0.25">
      <c r="A62" s="27" t="s">
        <v>83</v>
      </c>
      <c r="B62" s="28"/>
      <c r="C62" s="28"/>
      <c r="D62" s="28"/>
      <c r="E62" s="28"/>
      <c r="F62" s="28"/>
      <c r="G62" s="28"/>
      <c r="H62" s="28"/>
      <c r="I62" s="28"/>
      <c r="J62" s="28"/>
      <c r="K62" s="28"/>
      <c r="L62" s="28"/>
      <c r="M62" s="48"/>
      <c r="N62" s="28"/>
      <c r="O62" s="28"/>
      <c r="P62" s="28"/>
      <c r="Q62" s="48"/>
      <c r="R62" s="111"/>
    </row>
    <row r="63" spans="1:18" outlineLevel="1" x14ac:dyDescent="0.25">
      <c r="A63" s="22" t="s">
        <v>33</v>
      </c>
      <c r="B63" s="55">
        <v>32581000</v>
      </c>
      <c r="C63" s="55">
        <v>-254000</v>
      </c>
      <c r="D63" s="55">
        <v>7447000</v>
      </c>
      <c r="E63" s="55">
        <v>14913000</v>
      </c>
      <c r="F63" s="55">
        <v>7522000</v>
      </c>
      <c r="G63" s="55">
        <v>3299000</v>
      </c>
      <c r="H63" s="55">
        <v>4934000</v>
      </c>
      <c r="I63" s="55">
        <v>4353000</v>
      </c>
      <c r="J63" s="55">
        <v>4318000</v>
      </c>
      <c r="K63" s="55">
        <v>18987000</v>
      </c>
      <c r="L63" s="55">
        <v>22582000</v>
      </c>
      <c r="M63" s="48"/>
      <c r="N63" s="55">
        <v>54687000</v>
      </c>
      <c r="O63" s="55">
        <v>20108000</v>
      </c>
      <c r="P63" s="55">
        <f>SUM(I63:L63)</f>
        <v>50240000</v>
      </c>
      <c r="Q63" s="48"/>
      <c r="R63" s="111"/>
    </row>
    <row r="64" spans="1:18" outlineLevel="1" x14ac:dyDescent="0.25">
      <c r="A64" s="5" t="s">
        <v>87</v>
      </c>
      <c r="M64" s="48"/>
      <c r="Q64" s="48"/>
      <c r="R64" s="111"/>
    </row>
    <row r="65" spans="1:18" s="39" customFormat="1" outlineLevel="1" x14ac:dyDescent="0.25">
      <c r="A65" s="26" t="s">
        <v>50</v>
      </c>
      <c r="B65" s="38">
        <v>5606000</v>
      </c>
      <c r="C65" s="38">
        <v>6429000</v>
      </c>
      <c r="D65" s="38">
        <v>5959000</v>
      </c>
      <c r="E65" s="38">
        <v>5875000</v>
      </c>
      <c r="F65" s="38">
        <v>4624000</v>
      </c>
      <c r="G65" s="38">
        <v>7751000</v>
      </c>
      <c r="H65" s="38">
        <v>5509000</v>
      </c>
      <c r="I65" s="38">
        <v>4931000</v>
      </c>
      <c r="J65" s="38">
        <v>5760000</v>
      </c>
      <c r="K65" s="38">
        <v>3636000</v>
      </c>
      <c r="L65" s="38">
        <v>8285000</v>
      </c>
      <c r="M65" s="51"/>
      <c r="N65" s="38">
        <v>23869000</v>
      </c>
      <c r="O65" s="38">
        <v>22815000</v>
      </c>
      <c r="P65" s="38">
        <f>SUM(I65:L65)</f>
        <v>22612000</v>
      </c>
      <c r="Q65" s="51"/>
      <c r="R65" s="111"/>
    </row>
    <row r="66" spans="1:18" s="39" customFormat="1" ht="17.25" outlineLevel="1" x14ac:dyDescent="0.25">
      <c r="A66" s="26" t="s">
        <v>166</v>
      </c>
      <c r="B66" s="38">
        <v>-1276000</v>
      </c>
      <c r="C66" s="38">
        <v>-1464000</v>
      </c>
      <c r="D66" s="38">
        <v>-1357000</v>
      </c>
      <c r="E66" s="38">
        <v>-1337000</v>
      </c>
      <c r="F66" s="38">
        <v>-1087000</v>
      </c>
      <c r="G66" s="38">
        <v>-1822000</v>
      </c>
      <c r="H66" s="38">
        <v>-1295000</v>
      </c>
      <c r="I66" s="38">
        <v>-1159000</v>
      </c>
      <c r="J66" s="38">
        <v>-1354000</v>
      </c>
      <c r="K66" s="38">
        <v>-854000</v>
      </c>
      <c r="L66" s="38">
        <v>-1947000</v>
      </c>
      <c r="M66" s="51"/>
      <c r="N66" s="38">
        <v>-5434000</v>
      </c>
      <c r="O66" s="38">
        <v>-5363000</v>
      </c>
      <c r="P66" s="38">
        <f>SUM(I66:L66)</f>
        <v>-5314000</v>
      </c>
      <c r="Q66" s="51"/>
      <c r="R66" s="111"/>
    </row>
    <row r="67" spans="1:18" s="39" customFormat="1" outlineLevel="1" x14ac:dyDescent="0.25">
      <c r="A67" s="26" t="s">
        <v>88</v>
      </c>
      <c r="B67" s="38">
        <v>1086000</v>
      </c>
      <c r="C67" s="38">
        <v>932000</v>
      </c>
      <c r="D67" s="38">
        <v>917000</v>
      </c>
      <c r="E67" s="38">
        <v>906000</v>
      </c>
      <c r="F67" s="38">
        <v>890000</v>
      </c>
      <c r="G67" s="38">
        <v>2407000</v>
      </c>
      <c r="H67" s="38">
        <v>690000</v>
      </c>
      <c r="I67" s="38">
        <v>704000</v>
      </c>
      <c r="J67" s="38">
        <v>568000</v>
      </c>
      <c r="K67" s="38">
        <v>514000</v>
      </c>
      <c r="L67" s="38">
        <v>531000</v>
      </c>
      <c r="M67" s="51"/>
      <c r="N67" s="38">
        <v>3841000</v>
      </c>
      <c r="O67" s="38">
        <v>4691000</v>
      </c>
      <c r="P67" s="38">
        <f>SUM(I67:L67)</f>
        <v>2317000</v>
      </c>
      <c r="Q67" s="51"/>
      <c r="R67" s="111"/>
    </row>
    <row r="68" spans="1:18" s="39" customFormat="1" ht="17.25" outlineLevel="1" x14ac:dyDescent="0.25">
      <c r="A68" s="26" t="s">
        <v>167</v>
      </c>
      <c r="B68" s="38">
        <v>-247000</v>
      </c>
      <c r="C68" s="38">
        <v>-212000</v>
      </c>
      <c r="D68" s="38">
        <v>-209000</v>
      </c>
      <c r="E68" s="38">
        <v>-206000</v>
      </c>
      <c r="F68" s="38">
        <v>-209000</v>
      </c>
      <c r="G68" s="38">
        <v>-498000</v>
      </c>
      <c r="H68" s="38">
        <v>-162000</v>
      </c>
      <c r="I68" s="38">
        <v>-165000</v>
      </c>
      <c r="J68" s="38">
        <v>-133000</v>
      </c>
      <c r="K68" s="38">
        <v>-121000</v>
      </c>
      <c r="L68" s="38">
        <v>-125000</v>
      </c>
      <c r="M68" s="51"/>
      <c r="N68" s="38">
        <v>-874000</v>
      </c>
      <c r="O68" s="38">
        <v>-1034000</v>
      </c>
      <c r="P68" s="38">
        <f>SUM(I68:L68)</f>
        <v>-544000</v>
      </c>
      <c r="Q68" s="51"/>
      <c r="R68" s="111"/>
    </row>
    <row r="69" spans="1:18" s="39" customFormat="1" outlineLevel="1" x14ac:dyDescent="0.25">
      <c r="A69" s="26" t="s">
        <v>111</v>
      </c>
      <c r="B69" s="38">
        <v>1035000</v>
      </c>
      <c r="C69" s="38">
        <v>702000</v>
      </c>
      <c r="D69" s="38">
        <v>702000</v>
      </c>
      <c r="E69" s="38">
        <v>702000</v>
      </c>
      <c r="F69" s="38">
        <v>904000</v>
      </c>
      <c r="G69" s="38">
        <v>882000</v>
      </c>
      <c r="H69" s="38">
        <v>882000</v>
      </c>
      <c r="I69" s="38">
        <v>762000</v>
      </c>
      <c r="J69" s="38">
        <v>0</v>
      </c>
      <c r="K69" s="38">
        <v>0</v>
      </c>
      <c r="L69" s="38">
        <v>0</v>
      </c>
      <c r="M69" s="51"/>
      <c r="N69" s="38">
        <v>3141000</v>
      </c>
      <c r="O69" s="38">
        <v>3430000</v>
      </c>
      <c r="P69" s="38">
        <f>SUM(I69:L69)</f>
        <v>762000</v>
      </c>
      <c r="Q69" s="51"/>
      <c r="R69" s="111"/>
    </row>
    <row r="70" spans="1:18" s="39" customFormat="1" ht="17.25" outlineLevel="1" x14ac:dyDescent="0.25">
      <c r="A70" s="26" t="s">
        <v>168</v>
      </c>
      <c r="B70" s="38">
        <v>-274000</v>
      </c>
      <c r="C70" s="38">
        <v>-160000</v>
      </c>
      <c r="D70" s="38">
        <v>-160000</v>
      </c>
      <c r="E70" s="38">
        <v>-238000</v>
      </c>
      <c r="F70" s="38">
        <v>-240000</v>
      </c>
      <c r="G70" s="38">
        <v>-234000</v>
      </c>
      <c r="H70" s="38">
        <v>-234000</v>
      </c>
      <c r="I70" s="38">
        <v>-202000</v>
      </c>
      <c r="J70" s="38">
        <v>0</v>
      </c>
      <c r="K70" s="38">
        <v>0</v>
      </c>
      <c r="L70" s="38">
        <v>0</v>
      </c>
      <c r="M70" s="51"/>
      <c r="N70" s="38">
        <v>-832000</v>
      </c>
      <c r="O70" s="38">
        <v>-910000</v>
      </c>
      <c r="P70" s="38">
        <f>SUM(I70:L70)</f>
        <v>-202000</v>
      </c>
      <c r="Q70" s="51"/>
      <c r="R70" s="111"/>
    </row>
    <row r="71" spans="1:18" s="39" customFormat="1" outlineLevel="1" x14ac:dyDescent="0.25">
      <c r="A71" s="26" t="s">
        <v>140</v>
      </c>
      <c r="B71" s="38">
        <v>-38613000</v>
      </c>
      <c r="C71" s="38">
        <v>0</v>
      </c>
      <c r="D71" s="38">
        <v>0</v>
      </c>
      <c r="E71" s="38">
        <v>0</v>
      </c>
      <c r="F71" s="38">
        <v>0</v>
      </c>
      <c r="G71" s="38">
        <v>0</v>
      </c>
      <c r="H71" s="38">
        <v>0</v>
      </c>
      <c r="I71" s="38">
        <v>0</v>
      </c>
      <c r="J71" s="38">
        <v>0</v>
      </c>
      <c r="K71" s="38">
        <v>0</v>
      </c>
      <c r="L71" s="38">
        <v>0</v>
      </c>
      <c r="M71" s="51"/>
      <c r="N71" s="38">
        <v>-38613000</v>
      </c>
      <c r="O71" s="38">
        <v>0</v>
      </c>
      <c r="P71" s="38">
        <f>SUM(I71:L71)</f>
        <v>0</v>
      </c>
      <c r="Q71" s="51"/>
      <c r="R71" s="111"/>
    </row>
    <row r="72" spans="1:18" s="39" customFormat="1" ht="17.25" outlineLevel="1" x14ac:dyDescent="0.25">
      <c r="A72" s="26" t="s">
        <v>169</v>
      </c>
      <c r="B72" s="38">
        <v>10733000</v>
      </c>
      <c r="C72" s="38">
        <v>0</v>
      </c>
      <c r="D72" s="38">
        <v>0</v>
      </c>
      <c r="E72" s="38">
        <v>263000</v>
      </c>
      <c r="F72" s="38">
        <v>0</v>
      </c>
      <c r="G72" s="38">
        <v>0</v>
      </c>
      <c r="H72" s="38">
        <v>0</v>
      </c>
      <c r="I72" s="38">
        <v>0</v>
      </c>
      <c r="J72" s="38">
        <v>0</v>
      </c>
      <c r="K72" s="38">
        <v>0</v>
      </c>
      <c r="L72" s="38">
        <v>0</v>
      </c>
      <c r="M72" s="51"/>
      <c r="N72" s="38">
        <v>10996000</v>
      </c>
      <c r="O72" s="38">
        <v>0</v>
      </c>
      <c r="P72" s="38">
        <f>SUM(I72:L72)</f>
        <v>0</v>
      </c>
      <c r="Q72" s="51"/>
      <c r="R72" s="111"/>
    </row>
    <row r="73" spans="1:18" s="39" customFormat="1" outlineLevel="1" x14ac:dyDescent="0.25">
      <c r="A73" s="26" t="s">
        <v>89</v>
      </c>
      <c r="B73" s="38">
        <v>0</v>
      </c>
      <c r="C73" s="38">
        <v>5881000</v>
      </c>
      <c r="D73" s="38">
        <v>0</v>
      </c>
      <c r="E73" s="38">
        <v>0</v>
      </c>
      <c r="F73" s="38">
        <v>0</v>
      </c>
      <c r="G73" s="38">
        <v>0</v>
      </c>
      <c r="H73" s="38">
        <v>0</v>
      </c>
      <c r="I73" s="38">
        <v>0</v>
      </c>
      <c r="J73" s="38">
        <v>0</v>
      </c>
      <c r="K73" s="38">
        <v>0</v>
      </c>
      <c r="L73" s="38">
        <v>0</v>
      </c>
      <c r="M73" s="51"/>
      <c r="N73" s="38">
        <v>5881000</v>
      </c>
      <c r="O73" s="38">
        <v>0</v>
      </c>
      <c r="P73" s="38">
        <f>SUM(I73:L73)</f>
        <v>0</v>
      </c>
      <c r="Q73" s="51"/>
      <c r="R73" s="111"/>
    </row>
    <row r="74" spans="1:18" s="39" customFormat="1" ht="17.25" outlineLevel="1" x14ac:dyDescent="0.25">
      <c r="A74" s="26" t="s">
        <v>170</v>
      </c>
      <c r="B74" s="38">
        <v>0</v>
      </c>
      <c r="C74" s="38">
        <v>-1117000</v>
      </c>
      <c r="D74" s="38">
        <v>118000</v>
      </c>
      <c r="E74" s="38">
        <v>0</v>
      </c>
      <c r="F74" s="38">
        <v>0</v>
      </c>
      <c r="G74" s="38">
        <v>0</v>
      </c>
      <c r="H74" s="38">
        <v>0</v>
      </c>
      <c r="I74" s="38">
        <v>0</v>
      </c>
      <c r="J74" s="38">
        <v>0</v>
      </c>
      <c r="K74" s="38">
        <v>0</v>
      </c>
      <c r="L74" s="38">
        <v>0</v>
      </c>
      <c r="M74" s="51"/>
      <c r="N74" s="38">
        <v>-999000</v>
      </c>
      <c r="O74" s="38">
        <v>0</v>
      </c>
      <c r="P74" s="38">
        <f>SUM(I74:L74)</f>
        <v>0</v>
      </c>
      <c r="Q74" s="51"/>
      <c r="R74" s="111"/>
    </row>
    <row r="75" spans="1:18" s="1" customFormat="1" ht="15.75" outlineLevel="1" thickBot="1" x14ac:dyDescent="0.3">
      <c r="A75" s="31" t="s">
        <v>112</v>
      </c>
      <c r="B75" s="58">
        <v>10631000</v>
      </c>
      <c r="C75" s="58">
        <v>10737000</v>
      </c>
      <c r="D75" s="58">
        <v>13417000</v>
      </c>
      <c r="E75" s="58">
        <v>20878000</v>
      </c>
      <c r="F75" s="58">
        <v>12404000</v>
      </c>
      <c r="G75" s="58">
        <v>11785000</v>
      </c>
      <c r="H75" s="58">
        <v>10324000</v>
      </c>
      <c r="I75" s="58">
        <v>9224000</v>
      </c>
      <c r="J75" s="58">
        <v>9159000</v>
      </c>
      <c r="K75" s="58">
        <v>22162000</v>
      </c>
      <c r="L75" s="58">
        <v>29326000</v>
      </c>
      <c r="M75" s="49"/>
      <c r="N75" s="58">
        <v>55663000</v>
      </c>
      <c r="O75" s="58">
        <v>43737000</v>
      </c>
      <c r="P75" s="58">
        <f>SUM(I75:L75)</f>
        <v>69871000</v>
      </c>
      <c r="Q75" s="49"/>
      <c r="R75" s="111"/>
    </row>
    <row r="76" spans="1:18" s="1" customFormat="1" ht="16.5" outlineLevel="1" thickTop="1" thickBot="1" x14ac:dyDescent="0.3">
      <c r="A76" s="40" t="s">
        <v>142</v>
      </c>
      <c r="B76" s="59">
        <f t="shared" ref="B76:L76" si="34">B75/B28</f>
        <v>0.30100798459708933</v>
      </c>
      <c r="C76" s="59">
        <f t="shared" si="34"/>
        <v>0.30357950689889163</v>
      </c>
      <c r="D76" s="59">
        <f t="shared" si="34"/>
        <v>0.37719988754568456</v>
      </c>
      <c r="E76" s="59">
        <f t="shared" si="34"/>
        <v>0.58942435278507099</v>
      </c>
      <c r="F76" s="59">
        <f t="shared" si="34"/>
        <v>0.34949705559155841</v>
      </c>
      <c r="G76" s="59">
        <f t="shared" si="34"/>
        <v>0.3319344299233889</v>
      </c>
      <c r="H76" s="59">
        <f t="shared" si="34"/>
        <v>0.29048141582960524</v>
      </c>
      <c r="I76" s="59">
        <f t="shared" si="34"/>
        <v>0.25775442910635443</v>
      </c>
      <c r="J76" s="59">
        <f t="shared" si="34"/>
        <v>0.25525333036062647</v>
      </c>
      <c r="K76" s="59">
        <f t="shared" si="34"/>
        <v>0.61722274828719437</v>
      </c>
      <c r="L76" s="59">
        <f t="shared" si="34"/>
        <v>0.80358415081931278</v>
      </c>
      <c r="M76" s="49"/>
      <c r="N76" s="59">
        <v>1.57</v>
      </c>
      <c r="O76" s="59">
        <v>1.23</v>
      </c>
      <c r="P76" s="59"/>
      <c r="Q76" s="49"/>
      <c r="R76" s="111"/>
    </row>
    <row r="77" spans="1:18" ht="15.75" outlineLevel="1" collapsed="1" thickTop="1" x14ac:dyDescent="0.25">
      <c r="A77" s="115" t="s">
        <v>171</v>
      </c>
      <c r="B77" s="115"/>
      <c r="C77" s="115"/>
      <c r="D77" s="115"/>
      <c r="E77" s="115"/>
      <c r="F77" s="115"/>
      <c r="G77" s="115"/>
      <c r="M77" s="48"/>
      <c r="Q77" s="48"/>
      <c r="R77" s="111"/>
    </row>
    <row r="78" spans="1:18" x14ac:dyDescent="0.25">
      <c r="M78" s="48"/>
      <c r="Q78" s="48"/>
      <c r="R78" s="111"/>
    </row>
    <row r="79" spans="1:18" ht="15.75" x14ac:dyDescent="0.25">
      <c r="A79" s="27" t="s">
        <v>68</v>
      </c>
      <c r="B79" s="28"/>
      <c r="C79" s="28"/>
      <c r="D79" s="28"/>
      <c r="E79" s="28"/>
      <c r="F79" s="28"/>
      <c r="G79" s="28"/>
      <c r="H79" s="28"/>
      <c r="I79" s="28"/>
      <c r="J79" s="28"/>
      <c r="K79" s="28"/>
      <c r="L79" s="28"/>
      <c r="M79" s="48"/>
      <c r="N79" s="28"/>
      <c r="O79" s="28"/>
      <c r="P79" s="28"/>
      <c r="Q79" s="48"/>
      <c r="R79" s="111"/>
    </row>
    <row r="80" spans="1:18" outlineLevel="1" x14ac:dyDescent="0.25">
      <c r="A80" s="20" t="s">
        <v>46</v>
      </c>
      <c r="B80" s="21"/>
      <c r="C80" s="21"/>
      <c r="D80" s="21"/>
      <c r="E80" s="21"/>
      <c r="F80" s="21"/>
      <c r="G80" s="21"/>
      <c r="H80" s="21"/>
      <c r="I80" s="21"/>
      <c r="J80" s="21"/>
      <c r="K80" s="21"/>
      <c r="L80" s="21"/>
      <c r="M80" s="52"/>
      <c r="N80" s="21"/>
      <c r="O80" s="21"/>
      <c r="P80" s="21"/>
      <c r="Q80" s="52"/>
      <c r="R80" s="111"/>
    </row>
    <row r="81" spans="1:18" outlineLevel="1" x14ac:dyDescent="0.25">
      <c r="A81" s="22" t="s">
        <v>33</v>
      </c>
      <c r="B81" s="55">
        <v>32581000</v>
      </c>
      <c r="C81" s="55">
        <v>-254000</v>
      </c>
      <c r="D81" s="55">
        <v>7447000</v>
      </c>
      <c r="E81" s="55">
        <v>14913000</v>
      </c>
      <c r="F81" s="55">
        <v>7522000</v>
      </c>
      <c r="G81" s="55">
        <v>3299000</v>
      </c>
      <c r="H81" s="55">
        <v>4934000</v>
      </c>
      <c r="I81" s="55">
        <v>4353000</v>
      </c>
      <c r="J81" s="55">
        <v>4318000</v>
      </c>
      <c r="K81" s="55">
        <v>18987000</v>
      </c>
      <c r="L81" s="55">
        <v>22582000</v>
      </c>
      <c r="M81" s="48"/>
      <c r="N81" s="55">
        <v>54687000</v>
      </c>
      <c r="O81" s="55">
        <v>20108000</v>
      </c>
      <c r="P81" s="55">
        <f>SUM(I81:L81)</f>
        <v>50240000</v>
      </c>
      <c r="Q81" s="48"/>
      <c r="R81" s="111"/>
    </row>
    <row r="82" spans="1:18" outlineLevel="1" x14ac:dyDescent="0.25">
      <c r="A82" s="21" t="s">
        <v>47</v>
      </c>
      <c r="B82" s="21"/>
      <c r="C82" s="21"/>
      <c r="D82" s="21"/>
      <c r="E82" s="21"/>
      <c r="F82" s="21"/>
      <c r="G82" s="21"/>
      <c r="H82" s="21"/>
      <c r="I82" s="21"/>
      <c r="J82" s="21"/>
      <c r="K82" s="21"/>
      <c r="L82" s="21"/>
      <c r="M82" s="48"/>
      <c r="N82" s="21"/>
      <c r="O82" s="21"/>
      <c r="P82" s="21"/>
      <c r="Q82" s="48"/>
      <c r="R82" s="111"/>
    </row>
    <row r="83" spans="1:18" outlineLevel="1" x14ac:dyDescent="0.25">
      <c r="A83" s="23" t="s">
        <v>48</v>
      </c>
      <c r="B83" s="3">
        <v>10943000</v>
      </c>
      <c r="C83" s="3">
        <v>11284000</v>
      </c>
      <c r="D83" s="3">
        <v>11707000</v>
      </c>
      <c r="E83" s="3">
        <v>11718000</v>
      </c>
      <c r="F83" s="3">
        <v>11916000</v>
      </c>
      <c r="G83" s="3">
        <v>13403000</v>
      </c>
      <c r="H83" s="3">
        <v>11992000</v>
      </c>
      <c r="I83" s="3">
        <v>12604000</v>
      </c>
      <c r="J83" s="3">
        <v>10519000</v>
      </c>
      <c r="K83" s="3">
        <v>10851000</v>
      </c>
      <c r="L83" s="3">
        <v>9750000</v>
      </c>
      <c r="M83" s="48"/>
      <c r="N83" s="3">
        <v>45652000</v>
      </c>
      <c r="O83" s="3">
        <v>49915000</v>
      </c>
      <c r="P83" s="3">
        <f>SUM(I83:L83)</f>
        <v>43724000</v>
      </c>
      <c r="Q83" s="48"/>
      <c r="R83" s="111"/>
    </row>
    <row r="84" spans="1:18" outlineLevel="1" x14ac:dyDescent="0.25">
      <c r="A84" s="23" t="s">
        <v>49</v>
      </c>
      <c r="B84" s="3">
        <v>-1644000</v>
      </c>
      <c r="C84" s="3">
        <v>-2677000</v>
      </c>
      <c r="D84" s="3">
        <v>-1928000</v>
      </c>
      <c r="E84" s="3">
        <v>-21000</v>
      </c>
      <c r="F84" s="3">
        <v>699000</v>
      </c>
      <c r="G84" s="3">
        <v>-2011000</v>
      </c>
      <c r="H84" s="3">
        <v>-168000</v>
      </c>
      <c r="I84" s="3">
        <v>-545000</v>
      </c>
      <c r="J84" s="3">
        <v>-386000</v>
      </c>
      <c r="K84" s="3">
        <v>1079000</v>
      </c>
      <c r="L84" s="3">
        <v>-899000</v>
      </c>
      <c r="M84" s="48"/>
      <c r="N84" s="3">
        <v>-6270000</v>
      </c>
      <c r="O84" s="3">
        <v>-2025000</v>
      </c>
      <c r="P84" s="3">
        <f>SUM(I84:L84)</f>
        <v>-751000</v>
      </c>
      <c r="Q84" s="48"/>
      <c r="R84" s="111"/>
    </row>
    <row r="85" spans="1:18" outlineLevel="1" x14ac:dyDescent="0.25">
      <c r="A85" s="23" t="s">
        <v>50</v>
      </c>
      <c r="B85" s="3">
        <v>5606000</v>
      </c>
      <c r="C85" s="3">
        <v>6429000</v>
      </c>
      <c r="D85" s="3">
        <v>5959000</v>
      </c>
      <c r="E85" s="3">
        <v>5875000</v>
      </c>
      <c r="F85" s="3">
        <v>4624000</v>
      </c>
      <c r="G85" s="3">
        <v>7751000</v>
      </c>
      <c r="H85" s="3">
        <v>5509000</v>
      </c>
      <c r="I85" s="3">
        <v>4931000</v>
      </c>
      <c r="J85" s="3">
        <v>5760000</v>
      </c>
      <c r="K85" s="3">
        <v>3636000</v>
      </c>
      <c r="L85" s="3">
        <v>8285000</v>
      </c>
      <c r="M85" s="48"/>
      <c r="N85" s="3">
        <v>23869000</v>
      </c>
      <c r="O85" s="3">
        <v>22815000</v>
      </c>
      <c r="P85" s="3">
        <f>SUM(I85:L85)</f>
        <v>22612000</v>
      </c>
      <c r="Q85" s="48"/>
      <c r="R85" s="111"/>
    </row>
    <row r="86" spans="1:18" outlineLevel="1" x14ac:dyDescent="0.25">
      <c r="A86" s="23" t="s">
        <v>140</v>
      </c>
      <c r="B86" s="3">
        <v>-38613000</v>
      </c>
      <c r="C86" s="3">
        <v>0</v>
      </c>
      <c r="D86" s="3">
        <v>0</v>
      </c>
      <c r="E86" s="3">
        <v>0</v>
      </c>
      <c r="F86" s="3">
        <v>0</v>
      </c>
      <c r="G86" s="3">
        <v>0</v>
      </c>
      <c r="H86" s="3">
        <v>0</v>
      </c>
      <c r="I86" s="3">
        <v>0</v>
      </c>
      <c r="J86" s="3">
        <v>0</v>
      </c>
      <c r="K86" s="3">
        <v>0</v>
      </c>
      <c r="L86" s="3">
        <v>0</v>
      </c>
      <c r="M86" s="48"/>
      <c r="N86" s="3">
        <v>-38613000</v>
      </c>
      <c r="O86" s="3">
        <v>0</v>
      </c>
      <c r="P86" s="3">
        <f>SUM(I86:L86)</f>
        <v>0</v>
      </c>
      <c r="Q86" s="48"/>
      <c r="R86" s="111"/>
    </row>
    <row r="87" spans="1:18" outlineLevel="1" x14ac:dyDescent="0.25">
      <c r="A87" s="23" t="s">
        <v>51</v>
      </c>
      <c r="B87" s="3"/>
      <c r="C87" s="3">
        <v>5881000</v>
      </c>
      <c r="D87" s="3">
        <v>0</v>
      </c>
      <c r="E87" s="3">
        <v>0</v>
      </c>
      <c r="F87" s="3">
        <v>0</v>
      </c>
      <c r="G87" s="3">
        <v>0</v>
      </c>
      <c r="H87" s="3">
        <v>0</v>
      </c>
      <c r="I87" s="3">
        <v>0</v>
      </c>
      <c r="J87" s="3">
        <v>0</v>
      </c>
      <c r="K87" s="3">
        <v>0</v>
      </c>
      <c r="L87" s="3">
        <v>0</v>
      </c>
      <c r="M87" s="48"/>
      <c r="N87" s="3">
        <v>5881000</v>
      </c>
      <c r="O87" s="3">
        <v>0</v>
      </c>
      <c r="P87" s="3">
        <f>SUM(I87:L87)</f>
        <v>0</v>
      </c>
      <c r="Q87" s="48"/>
      <c r="R87" s="111"/>
    </row>
    <row r="88" spans="1:18" outlineLevel="1" x14ac:dyDescent="0.25">
      <c r="A88" s="23" t="s">
        <v>143</v>
      </c>
      <c r="B88" s="3">
        <v>238000</v>
      </c>
      <c r="C88" s="3">
        <v>234000</v>
      </c>
      <c r="D88" s="3">
        <v>439000</v>
      </c>
      <c r="E88" s="3">
        <v>264000</v>
      </c>
      <c r="F88" s="3">
        <v>-632000</v>
      </c>
      <c r="G88" s="3">
        <v>-3000</v>
      </c>
      <c r="H88" s="3">
        <v>149000</v>
      </c>
      <c r="I88" s="3">
        <v>570000</v>
      </c>
      <c r="J88" s="3">
        <v>658000</v>
      </c>
      <c r="K88" s="3">
        <v>428000</v>
      </c>
      <c r="L88" s="3">
        <v>500000</v>
      </c>
      <c r="M88" s="48"/>
      <c r="N88" s="3">
        <v>1175000</v>
      </c>
      <c r="O88" s="3">
        <v>84000</v>
      </c>
      <c r="P88" s="3">
        <f>SUM(I88:L88)</f>
        <v>2156000</v>
      </c>
      <c r="Q88" s="48"/>
      <c r="R88" s="111"/>
    </row>
    <row r="89" spans="1:18" outlineLevel="1" x14ac:dyDescent="0.25">
      <c r="A89" s="23" t="s">
        <v>52</v>
      </c>
      <c r="B89" s="3"/>
      <c r="C89" s="3"/>
      <c r="D89" s="3"/>
      <c r="E89" s="3"/>
      <c r="F89" s="3"/>
      <c r="G89" s="3"/>
      <c r="H89" s="3"/>
      <c r="I89" s="3"/>
      <c r="J89" s="3"/>
      <c r="K89" s="3"/>
      <c r="L89" s="3"/>
      <c r="M89" s="48"/>
      <c r="N89" s="3"/>
      <c r="O89" s="3"/>
      <c r="P89" s="3"/>
      <c r="Q89" s="48"/>
      <c r="R89" s="111"/>
    </row>
    <row r="90" spans="1:18" outlineLevel="1" x14ac:dyDescent="0.25">
      <c r="A90" s="25" t="s">
        <v>53</v>
      </c>
      <c r="B90" s="3">
        <v>561000</v>
      </c>
      <c r="C90" s="3">
        <v>-732000</v>
      </c>
      <c r="D90" s="3">
        <v>-1640000</v>
      </c>
      <c r="E90" s="3">
        <v>4452000</v>
      </c>
      <c r="F90" s="3">
        <v>-3812000</v>
      </c>
      <c r="G90" s="3">
        <v>1066000</v>
      </c>
      <c r="H90" s="3">
        <v>-2852000</v>
      </c>
      <c r="I90" s="3">
        <v>-571000</v>
      </c>
      <c r="J90" s="3">
        <v>673000</v>
      </c>
      <c r="K90" s="3">
        <v>-3952000</v>
      </c>
      <c r="L90" s="3">
        <v>144000</v>
      </c>
      <c r="M90" s="48"/>
      <c r="N90" s="3">
        <v>2641000</v>
      </c>
      <c r="O90" s="3">
        <v>-6169000</v>
      </c>
      <c r="P90" s="3">
        <f t="shared" ref="P90:P96" si="35">SUM(I90:L90)</f>
        <v>-3706000</v>
      </c>
      <c r="Q90" s="48"/>
      <c r="R90" s="111"/>
    </row>
    <row r="91" spans="1:18" outlineLevel="1" x14ac:dyDescent="0.25">
      <c r="A91" s="25" t="s">
        <v>54</v>
      </c>
      <c r="B91" s="3">
        <v>-7688000</v>
      </c>
      <c r="C91" s="3">
        <v>15574000</v>
      </c>
      <c r="D91" s="3">
        <v>-945000</v>
      </c>
      <c r="E91" s="3">
        <v>-6828000</v>
      </c>
      <c r="F91" s="3">
        <v>-2782000</v>
      </c>
      <c r="G91" s="3">
        <v>4726000</v>
      </c>
      <c r="H91" s="3">
        <v>-2599000</v>
      </c>
      <c r="I91" s="3">
        <v>4901000</v>
      </c>
      <c r="J91" s="3">
        <v>-2207000</v>
      </c>
      <c r="K91" s="3">
        <v>2256000</v>
      </c>
      <c r="L91" s="3">
        <v>7135000</v>
      </c>
      <c r="M91" s="48"/>
      <c r="N91" s="3">
        <v>113000</v>
      </c>
      <c r="O91" s="3">
        <v>4246000</v>
      </c>
      <c r="P91" s="3">
        <f>SUM(I91:L91)</f>
        <v>12085000</v>
      </c>
      <c r="Q91" s="48"/>
      <c r="R91" s="111"/>
    </row>
    <row r="92" spans="1:18" ht="30" outlineLevel="1" x14ac:dyDescent="0.25">
      <c r="A92" s="25" t="s">
        <v>55</v>
      </c>
      <c r="B92" s="3">
        <v>15247000</v>
      </c>
      <c r="C92" s="3">
        <v>-21266000</v>
      </c>
      <c r="D92" s="3">
        <v>7457000</v>
      </c>
      <c r="E92" s="3">
        <v>4950000</v>
      </c>
      <c r="F92" s="3">
        <v>1994000</v>
      </c>
      <c r="G92" s="3">
        <v>-95000</v>
      </c>
      <c r="H92" s="3">
        <v>11385000</v>
      </c>
      <c r="I92" s="3">
        <v>-4924000</v>
      </c>
      <c r="J92" s="3">
        <v>-2286000</v>
      </c>
      <c r="K92" s="3">
        <v>-1759000</v>
      </c>
      <c r="L92" s="3">
        <v>9342000</v>
      </c>
      <c r="M92" s="48"/>
      <c r="N92" s="3">
        <v>6388000</v>
      </c>
      <c r="O92" s="3">
        <v>8360000</v>
      </c>
      <c r="P92" s="3">
        <f>SUM(I92:L92)</f>
        <v>373000</v>
      </c>
      <c r="Q92" s="48"/>
      <c r="R92" s="111"/>
    </row>
    <row r="93" spans="1:18" ht="30" outlineLevel="1" x14ac:dyDescent="0.25">
      <c r="A93" s="25" t="s">
        <v>56</v>
      </c>
      <c r="B93" s="3">
        <v>0</v>
      </c>
      <c r="C93" s="3">
        <v>0</v>
      </c>
      <c r="D93" s="3">
        <v>0</v>
      </c>
      <c r="E93" s="3">
        <v>0</v>
      </c>
      <c r="F93" s="3">
        <v>0</v>
      </c>
      <c r="G93" s="3">
        <v>0</v>
      </c>
      <c r="H93" s="3">
        <v>0</v>
      </c>
      <c r="I93" s="3">
        <v>0</v>
      </c>
      <c r="J93" s="3">
        <v>-7759000</v>
      </c>
      <c r="K93" s="3">
        <v>0</v>
      </c>
      <c r="L93" s="3">
        <v>0</v>
      </c>
      <c r="M93" s="48"/>
      <c r="N93" s="3">
        <v>0</v>
      </c>
      <c r="O93" s="3">
        <v>0</v>
      </c>
      <c r="P93" s="3">
        <f>SUM(I93:L93)</f>
        <v>-7759000</v>
      </c>
      <c r="Q93" s="48"/>
      <c r="R93" s="111"/>
    </row>
    <row r="94" spans="1:18" outlineLevel="1" x14ac:dyDescent="0.25">
      <c r="A94" s="25" t="s">
        <v>57</v>
      </c>
      <c r="B94" s="3">
        <v>3027000</v>
      </c>
      <c r="C94" s="3">
        <v>36000</v>
      </c>
      <c r="D94" s="3">
        <v>288000</v>
      </c>
      <c r="E94" s="3">
        <v>-330000</v>
      </c>
      <c r="F94" s="3">
        <v>2138000</v>
      </c>
      <c r="G94" s="3">
        <v>-1079000</v>
      </c>
      <c r="H94" s="3">
        <v>1289000</v>
      </c>
      <c r="I94" s="3">
        <v>-180000</v>
      </c>
      <c r="J94" s="3">
        <v>551000</v>
      </c>
      <c r="K94" s="3">
        <v>-1391000</v>
      </c>
      <c r="L94" s="3">
        <v>657000</v>
      </c>
      <c r="M94" s="48"/>
      <c r="N94" s="3">
        <v>3021000</v>
      </c>
      <c r="O94" s="3">
        <v>2168000</v>
      </c>
      <c r="P94" s="3">
        <f>SUM(I94:L94)</f>
        <v>-363000</v>
      </c>
      <c r="Q94" s="48"/>
      <c r="R94" s="111"/>
    </row>
    <row r="95" spans="1:18" outlineLevel="1" x14ac:dyDescent="0.25">
      <c r="A95" s="25" t="s">
        <v>15</v>
      </c>
      <c r="B95" s="3">
        <v>836000</v>
      </c>
      <c r="C95" s="3">
        <v>2420000</v>
      </c>
      <c r="D95" s="3">
        <v>1710000</v>
      </c>
      <c r="E95" s="3">
        <v>-1308000</v>
      </c>
      <c r="F95" s="3">
        <v>-1958000</v>
      </c>
      <c r="G95" s="3">
        <v>-23000</v>
      </c>
      <c r="H95" s="3">
        <v>638000</v>
      </c>
      <c r="I95" s="3">
        <v>4487000</v>
      </c>
      <c r="J95" s="3">
        <v>-2982000</v>
      </c>
      <c r="K95" s="3">
        <v>-651000</v>
      </c>
      <c r="L95" s="3">
        <v>6386000</v>
      </c>
      <c r="M95" s="48"/>
      <c r="N95" s="3">
        <v>3658000</v>
      </c>
      <c r="O95" s="3">
        <v>3144000</v>
      </c>
      <c r="P95" s="3">
        <f>SUM(I95:L95)</f>
        <v>7240000</v>
      </c>
      <c r="Q95" s="48"/>
      <c r="R95" s="111"/>
    </row>
    <row r="96" spans="1:18" s="1" customFormat="1" outlineLevel="1" x14ac:dyDescent="0.25">
      <c r="A96" s="31" t="s">
        <v>104</v>
      </c>
      <c r="B96" s="58">
        <v>21094000</v>
      </c>
      <c r="C96" s="58">
        <v>16929000</v>
      </c>
      <c r="D96" s="58">
        <v>30494000</v>
      </c>
      <c r="E96" s="58">
        <v>33685000</v>
      </c>
      <c r="F96" s="58">
        <v>19709000</v>
      </c>
      <c r="G96" s="58">
        <v>27034000</v>
      </c>
      <c r="H96" s="58">
        <v>30277000</v>
      </c>
      <c r="I96" s="58">
        <v>25626000</v>
      </c>
      <c r="J96" s="58">
        <v>6859000</v>
      </c>
      <c r="K96" s="58">
        <v>29484000</v>
      </c>
      <c r="L96" s="58">
        <v>63882000</v>
      </c>
      <c r="M96" s="49"/>
      <c r="N96" s="58">
        <v>102202000</v>
      </c>
      <c r="O96" s="58">
        <v>102646000</v>
      </c>
      <c r="P96" s="58">
        <f>SUM(I96:L96)</f>
        <v>125851000</v>
      </c>
      <c r="Q96" s="49"/>
      <c r="R96" s="111"/>
    </row>
    <row r="97" spans="1:18" outlineLevel="1" x14ac:dyDescent="0.25">
      <c r="A97" s="21"/>
      <c r="M97" s="48"/>
      <c r="Q97" s="48"/>
      <c r="R97" s="111"/>
    </row>
    <row r="98" spans="1:18" outlineLevel="1" x14ac:dyDescent="0.25">
      <c r="A98" s="20" t="s">
        <v>59</v>
      </c>
      <c r="B98" s="21"/>
      <c r="C98" s="21"/>
      <c r="D98" s="21"/>
      <c r="E98" s="21"/>
      <c r="F98" s="21"/>
      <c r="G98" s="21"/>
      <c r="H98" s="21"/>
      <c r="I98" s="21"/>
      <c r="J98" s="21"/>
      <c r="K98" s="21"/>
      <c r="L98" s="21"/>
      <c r="M98" s="48"/>
      <c r="N98" s="21"/>
      <c r="O98" s="21"/>
      <c r="P98" s="21"/>
      <c r="Q98" s="48"/>
      <c r="R98" s="111"/>
    </row>
    <row r="99" spans="1:18" outlineLevel="1" x14ac:dyDescent="0.25">
      <c r="A99" s="25" t="s">
        <v>60</v>
      </c>
      <c r="B99" s="3">
        <v>-14975000</v>
      </c>
      <c r="C99" s="3">
        <v>-8076000</v>
      </c>
      <c r="D99" s="3">
        <v>-6495000</v>
      </c>
      <c r="E99" s="3">
        <v>-5344000</v>
      </c>
      <c r="F99" s="3">
        <v>-7253000</v>
      </c>
      <c r="G99" s="3">
        <v>-6473000</v>
      </c>
      <c r="H99" s="3">
        <v>-5821000</v>
      </c>
      <c r="I99" s="3">
        <v>-6534000</v>
      </c>
      <c r="J99" s="3">
        <v>-7719000</v>
      </c>
      <c r="K99" s="3">
        <v>-6247000</v>
      </c>
      <c r="L99" s="3">
        <v>-6311000</v>
      </c>
      <c r="M99" s="48"/>
      <c r="N99" s="3">
        <v>-34890000</v>
      </c>
      <c r="O99" s="3">
        <v>-26081000</v>
      </c>
      <c r="P99" s="3">
        <f>SUM(I99:L99)</f>
        <v>-26811000</v>
      </c>
      <c r="Q99" s="48"/>
      <c r="R99" s="111"/>
    </row>
    <row r="100" spans="1:18" outlineLevel="1" x14ac:dyDescent="0.25">
      <c r="A100" s="25" t="s">
        <v>61</v>
      </c>
      <c r="B100" s="3">
        <v>-845000</v>
      </c>
      <c r="C100" s="3">
        <v>0</v>
      </c>
      <c r="D100" s="3">
        <v>0</v>
      </c>
      <c r="E100" s="3">
        <v>0</v>
      </c>
      <c r="F100" s="3">
        <v>0</v>
      </c>
      <c r="G100" s="3">
        <v>0</v>
      </c>
      <c r="H100" s="3">
        <v>0</v>
      </c>
      <c r="I100" s="3">
        <v>0</v>
      </c>
      <c r="J100" s="3">
        <v>0</v>
      </c>
      <c r="K100" s="3">
        <v>0</v>
      </c>
      <c r="L100" s="3">
        <v>0</v>
      </c>
      <c r="M100" s="48"/>
      <c r="N100" s="3">
        <v>-845000</v>
      </c>
      <c r="O100" s="3">
        <v>0</v>
      </c>
      <c r="P100" s="3">
        <f>SUM(I100:L100)</f>
        <v>0</v>
      </c>
      <c r="Q100" s="48"/>
      <c r="R100" s="111"/>
    </row>
    <row r="101" spans="1:18" outlineLevel="1" x14ac:dyDescent="0.25">
      <c r="A101" s="25" t="s">
        <v>144</v>
      </c>
      <c r="B101" s="3">
        <v>42338000</v>
      </c>
      <c r="C101" s="3">
        <v>54000</v>
      </c>
      <c r="D101" s="3">
        <v>-588000</v>
      </c>
      <c r="E101" s="3">
        <v>0</v>
      </c>
      <c r="F101" s="3">
        <v>2500000</v>
      </c>
      <c r="G101" s="3">
        <v>0</v>
      </c>
      <c r="H101" s="3">
        <v>0</v>
      </c>
      <c r="I101" s="3">
        <v>0</v>
      </c>
      <c r="J101" s="3">
        <v>0</v>
      </c>
      <c r="K101" s="3">
        <v>0</v>
      </c>
      <c r="L101" s="3">
        <v>0</v>
      </c>
      <c r="M101" s="48"/>
      <c r="N101" s="3">
        <v>41804000</v>
      </c>
      <c r="O101" s="3">
        <v>2500000</v>
      </c>
      <c r="P101" s="3">
        <f>SUM(I101:L101)</f>
        <v>0</v>
      </c>
      <c r="Q101" s="48"/>
      <c r="R101" s="111"/>
    </row>
    <row r="102" spans="1:18" ht="30" outlineLevel="1" x14ac:dyDescent="0.25">
      <c r="A102" s="25" t="s">
        <v>113</v>
      </c>
      <c r="B102" s="3">
        <v>-15000000</v>
      </c>
      <c r="C102" s="3">
        <v>0</v>
      </c>
      <c r="D102" s="3">
        <v>0</v>
      </c>
      <c r="E102" s="3">
        <v>0</v>
      </c>
      <c r="F102" s="3">
        <v>0</v>
      </c>
      <c r="G102" s="3">
        <v>0</v>
      </c>
      <c r="H102" s="3">
        <v>0</v>
      </c>
      <c r="I102" s="3">
        <v>0</v>
      </c>
      <c r="J102" s="3">
        <v>0</v>
      </c>
      <c r="K102" s="3">
        <v>0</v>
      </c>
      <c r="L102" s="3">
        <v>0</v>
      </c>
      <c r="M102" s="48"/>
      <c r="N102" s="3">
        <v>-15000000</v>
      </c>
      <c r="O102" s="3">
        <v>0</v>
      </c>
      <c r="P102" s="3">
        <f>SUM(I102:L102)</f>
        <v>0</v>
      </c>
      <c r="Q102" s="48"/>
      <c r="R102" s="111"/>
    </row>
    <row r="103" spans="1:18" outlineLevel="1" x14ac:dyDescent="0.25">
      <c r="A103" s="25" t="s">
        <v>145</v>
      </c>
      <c r="B103" s="3">
        <v>-635000</v>
      </c>
      <c r="C103" s="3">
        <v>-607000</v>
      </c>
      <c r="D103" s="3">
        <v>-1580000</v>
      </c>
      <c r="E103" s="3">
        <v>-1016000</v>
      </c>
      <c r="F103" s="3">
        <v>-545000</v>
      </c>
      <c r="G103" s="3">
        <v>-732000</v>
      </c>
      <c r="H103" s="3">
        <v>-619000</v>
      </c>
      <c r="I103" s="3">
        <v>-1448000</v>
      </c>
      <c r="J103" s="3">
        <v>-723000</v>
      </c>
      <c r="K103" s="3">
        <v>-854000</v>
      </c>
      <c r="L103" s="3">
        <v>-530000</v>
      </c>
      <c r="M103" s="48"/>
      <c r="N103" s="3">
        <v>-3838000</v>
      </c>
      <c r="O103" s="3">
        <v>-3344000</v>
      </c>
      <c r="P103" s="3">
        <f>SUM(I103:L103)</f>
        <v>-3555000</v>
      </c>
      <c r="Q103" s="48"/>
      <c r="R103" s="111"/>
    </row>
    <row r="104" spans="1:18" outlineLevel="1" x14ac:dyDescent="0.25">
      <c r="A104" s="25" t="s">
        <v>146</v>
      </c>
      <c r="B104" s="3">
        <v>34000</v>
      </c>
      <c r="C104" s="3">
        <v>-48000</v>
      </c>
      <c r="D104" s="3">
        <v>-29000</v>
      </c>
      <c r="E104" s="3">
        <v>-15000</v>
      </c>
      <c r="F104" s="3">
        <v>0</v>
      </c>
      <c r="G104" s="3">
        <v>25000</v>
      </c>
      <c r="H104" s="3">
        <v>-25000</v>
      </c>
      <c r="I104" s="3">
        <v>-309000</v>
      </c>
      <c r="J104" s="3">
        <v>31000</v>
      </c>
      <c r="K104" s="3">
        <v>74000</v>
      </c>
      <c r="L104" s="3">
        <v>191000</v>
      </c>
      <c r="M104" s="48"/>
      <c r="N104" s="3">
        <v>-58000</v>
      </c>
      <c r="O104" s="3">
        <v>-309000</v>
      </c>
      <c r="P104" s="3">
        <f>SUM(I104:L104)</f>
        <v>-13000</v>
      </c>
      <c r="Q104" s="48"/>
      <c r="R104" s="111"/>
    </row>
    <row r="105" spans="1:18" s="1" customFormat="1" outlineLevel="1" x14ac:dyDescent="0.25">
      <c r="A105" s="31" t="s">
        <v>105</v>
      </c>
      <c r="B105" s="58">
        <v>10917000</v>
      </c>
      <c r="C105" s="58">
        <v>-8677000</v>
      </c>
      <c r="D105" s="58">
        <v>-8691999.9999999981</v>
      </c>
      <c r="E105" s="58">
        <v>-6375000.0000000028</v>
      </c>
      <c r="F105" s="58">
        <v>-5298000</v>
      </c>
      <c r="G105" s="58">
        <v>-7180000</v>
      </c>
      <c r="H105" s="58">
        <v>-6465000</v>
      </c>
      <c r="I105" s="58">
        <v>-8291000</v>
      </c>
      <c r="J105" s="58">
        <v>-8411000</v>
      </c>
      <c r="K105" s="58">
        <v>-7027000</v>
      </c>
      <c r="L105" s="58">
        <v>-6650000</v>
      </c>
      <c r="M105" s="49"/>
      <c r="N105" s="58">
        <v>-12827000</v>
      </c>
      <c r="O105" s="58">
        <v>-27234000</v>
      </c>
      <c r="P105" s="58">
        <f t="shared" ref="P99:P105" si="36">SUM(I105:L105)</f>
        <v>-30379000</v>
      </c>
      <c r="Q105" s="49"/>
      <c r="R105" s="111"/>
    </row>
    <row r="106" spans="1:18" outlineLevel="1" x14ac:dyDescent="0.25">
      <c r="A106" s="21"/>
      <c r="M106" s="48"/>
      <c r="Q106" s="48"/>
      <c r="R106" s="111"/>
    </row>
    <row r="107" spans="1:18" outlineLevel="1" x14ac:dyDescent="0.25">
      <c r="A107" s="20" t="s">
        <v>62</v>
      </c>
      <c r="B107" s="21"/>
      <c r="C107" s="21"/>
      <c r="D107" s="21"/>
      <c r="E107" s="21"/>
      <c r="F107" s="21"/>
      <c r="G107" s="21"/>
      <c r="H107" s="21"/>
      <c r="I107" s="21"/>
      <c r="J107" s="21"/>
      <c r="K107" s="21"/>
      <c r="L107" s="21"/>
      <c r="M107" s="48"/>
      <c r="N107" s="21"/>
      <c r="O107" s="21"/>
      <c r="P107" s="21"/>
      <c r="Q107" s="48"/>
      <c r="R107" s="111"/>
    </row>
    <row r="108" spans="1:18" outlineLevel="1" x14ac:dyDescent="0.25">
      <c r="A108" s="25" t="s">
        <v>63</v>
      </c>
      <c r="B108" s="3">
        <v>1185000</v>
      </c>
      <c r="C108" s="3">
        <v>694000</v>
      </c>
      <c r="D108" s="3">
        <v>575000</v>
      </c>
      <c r="E108" s="3">
        <v>0</v>
      </c>
      <c r="F108" s="3">
        <v>214000</v>
      </c>
      <c r="G108" s="3">
        <v>4000</v>
      </c>
      <c r="H108" s="3">
        <v>4378000</v>
      </c>
      <c r="I108" s="3">
        <v>769000</v>
      </c>
      <c r="J108" s="3">
        <v>0</v>
      </c>
      <c r="K108" s="3">
        <v>629000</v>
      </c>
      <c r="L108" s="3">
        <v>23153000</v>
      </c>
      <c r="M108" s="48"/>
      <c r="N108" s="3">
        <v>2454000</v>
      </c>
      <c r="O108" s="3">
        <v>5365000</v>
      </c>
      <c r="P108" s="3">
        <f>SUM(I108:L108)</f>
        <v>24551000</v>
      </c>
      <c r="Q108" s="48"/>
      <c r="R108" s="111"/>
    </row>
    <row r="109" spans="1:18" ht="30" outlineLevel="1" x14ac:dyDescent="0.25">
      <c r="A109" s="25" t="s">
        <v>64</v>
      </c>
      <c r="B109" s="3">
        <v>-4033000</v>
      </c>
      <c r="C109" s="3">
        <v>-939000</v>
      </c>
      <c r="D109" s="3">
        <v>-1088000</v>
      </c>
      <c r="E109" s="3">
        <v>-1208000</v>
      </c>
      <c r="F109" s="3">
        <v>-4090000</v>
      </c>
      <c r="G109" s="3">
        <v>-1091000</v>
      </c>
      <c r="H109" s="3">
        <v>-1190000</v>
      </c>
      <c r="I109" s="3">
        <v>-690000</v>
      </c>
      <c r="J109" s="3">
        <v>-1761000</v>
      </c>
      <c r="K109" s="3">
        <v>-1675000</v>
      </c>
      <c r="L109" s="3">
        <v>-425000</v>
      </c>
      <c r="M109" s="48"/>
      <c r="N109" s="3">
        <v>-7268000</v>
      </c>
      <c r="O109" s="3">
        <v>-7061000</v>
      </c>
      <c r="P109" s="3">
        <f>SUM(I109:L109)</f>
        <v>-4551000</v>
      </c>
      <c r="Q109" s="48"/>
      <c r="R109" s="111"/>
    </row>
    <row r="110" spans="1:18" outlineLevel="1" x14ac:dyDescent="0.25">
      <c r="A110" s="25" t="s">
        <v>147</v>
      </c>
      <c r="B110" s="3">
        <v>0</v>
      </c>
      <c r="C110" s="3">
        <v>0</v>
      </c>
      <c r="D110" s="3">
        <v>-104925000</v>
      </c>
      <c r="E110" s="3">
        <v>0</v>
      </c>
      <c r="F110" s="3">
        <v>0</v>
      </c>
      <c r="G110" s="3">
        <v>0</v>
      </c>
      <c r="H110" s="3">
        <v>0</v>
      </c>
      <c r="I110" s="3">
        <v>0</v>
      </c>
      <c r="J110" s="3">
        <v>-6040000</v>
      </c>
      <c r="K110" s="3">
        <v>-6058000</v>
      </c>
      <c r="L110" s="3">
        <v>-6149000</v>
      </c>
      <c r="M110" s="48"/>
      <c r="N110" s="3">
        <v>-104925000</v>
      </c>
      <c r="O110" s="3">
        <v>0</v>
      </c>
      <c r="P110" s="3">
        <f>SUM(I110:L110)</f>
        <v>-18247000</v>
      </c>
      <c r="Q110" s="48"/>
      <c r="R110" s="111"/>
    </row>
    <row r="111" spans="1:18" s="1" customFormat="1" outlineLevel="1" x14ac:dyDescent="0.25">
      <c r="A111" s="31" t="s">
        <v>106</v>
      </c>
      <c r="B111" s="58">
        <v>-2848000</v>
      </c>
      <c r="C111" s="58">
        <v>-245000</v>
      </c>
      <c r="D111" s="58">
        <v>-105438000</v>
      </c>
      <c r="E111" s="58">
        <v>-1208000</v>
      </c>
      <c r="F111" s="58">
        <v>-3876000</v>
      </c>
      <c r="G111" s="58">
        <v>-1087000</v>
      </c>
      <c r="H111" s="58">
        <v>3188000</v>
      </c>
      <c r="I111" s="58">
        <v>79000</v>
      </c>
      <c r="J111" s="58">
        <v>-7801000</v>
      </c>
      <c r="K111" s="58">
        <v>-7104000</v>
      </c>
      <c r="L111" s="58">
        <v>16579000</v>
      </c>
      <c r="M111" s="49"/>
      <c r="N111" s="58">
        <v>-109739000</v>
      </c>
      <c r="O111" s="58">
        <v>-1696000</v>
      </c>
      <c r="P111" s="58">
        <f>SUM(I111:L111)</f>
        <v>1753000</v>
      </c>
      <c r="Q111" s="49"/>
      <c r="R111" s="111"/>
    </row>
    <row r="112" spans="1:18" outlineLevel="1" x14ac:dyDescent="0.25">
      <c r="A112" s="21"/>
      <c r="M112" s="48"/>
      <c r="Q112" s="48"/>
      <c r="R112" s="111"/>
    </row>
    <row r="113" spans="1:20" outlineLevel="1" x14ac:dyDescent="0.25">
      <c r="A113" s="29" t="s">
        <v>65</v>
      </c>
      <c r="B113" s="3">
        <v>2291000</v>
      </c>
      <c r="C113" s="3">
        <v>-3048000</v>
      </c>
      <c r="D113" s="3">
        <v>204000</v>
      </c>
      <c r="E113" s="3">
        <v>-1659000</v>
      </c>
      <c r="F113" s="3">
        <v>-1246000</v>
      </c>
      <c r="G113" s="3">
        <v>161000</v>
      </c>
      <c r="H113" s="3">
        <v>-673000</v>
      </c>
      <c r="I113" s="3">
        <v>451000</v>
      </c>
      <c r="J113" s="3">
        <v>-810000</v>
      </c>
      <c r="K113" s="3">
        <v>93000</v>
      </c>
      <c r="L113" s="3">
        <v>-1841000</v>
      </c>
      <c r="M113" s="48"/>
      <c r="N113" s="3">
        <v>-2212000</v>
      </c>
      <c r="O113" s="3">
        <v>-1307000</v>
      </c>
      <c r="P113" s="3">
        <f>SUM(I113:L113)</f>
        <v>-2107000</v>
      </c>
      <c r="Q113" s="48"/>
      <c r="R113" s="111"/>
    </row>
    <row r="114" spans="1:20" outlineLevel="1" x14ac:dyDescent="0.25">
      <c r="A114" s="30" t="s">
        <v>66</v>
      </c>
      <c r="B114" s="4">
        <v>31454000</v>
      </c>
      <c r="C114" s="4">
        <v>4959000</v>
      </c>
      <c r="D114" s="4">
        <v>-83432000</v>
      </c>
      <c r="E114" s="4">
        <v>24442999.999999996</v>
      </c>
      <c r="F114" s="4">
        <v>9289000</v>
      </c>
      <c r="G114" s="4">
        <v>18928000</v>
      </c>
      <c r="H114" s="4">
        <v>26327000</v>
      </c>
      <c r="I114" s="4">
        <v>17865000</v>
      </c>
      <c r="J114" s="4">
        <v>-10163000</v>
      </c>
      <c r="K114" s="4">
        <v>15446000</v>
      </c>
      <c r="L114" s="4">
        <v>71970000</v>
      </c>
      <c r="M114" s="48"/>
      <c r="N114" s="4">
        <v>-22576000.000000004</v>
      </c>
      <c r="O114" s="4">
        <v>72409000</v>
      </c>
      <c r="P114" s="4">
        <f>SUM(I114:L114)</f>
        <v>95118000</v>
      </c>
      <c r="Q114" s="48"/>
      <c r="R114" s="111"/>
    </row>
    <row r="115" spans="1:20" outlineLevel="1" x14ac:dyDescent="0.25">
      <c r="A115" s="29"/>
      <c r="M115" s="48"/>
      <c r="Q115" s="48"/>
      <c r="R115" s="111"/>
    </row>
    <row r="116" spans="1:20" outlineLevel="1" x14ac:dyDescent="0.25">
      <c r="A116" s="29" t="s">
        <v>108</v>
      </c>
      <c r="B116" s="3">
        <v>256041000</v>
      </c>
      <c r="C116" s="3">
        <v>287495000</v>
      </c>
      <c r="D116" s="3">
        <v>292454000</v>
      </c>
      <c r="E116" s="3">
        <v>209022000</v>
      </c>
      <c r="F116" s="3">
        <v>233465000</v>
      </c>
      <c r="G116" s="3">
        <v>242754000</v>
      </c>
      <c r="H116" s="3">
        <v>261682000</v>
      </c>
      <c r="I116" s="3">
        <v>288009000</v>
      </c>
      <c r="J116" s="3">
        <v>305874000</v>
      </c>
      <c r="K116" s="3">
        <v>295711000</v>
      </c>
      <c r="L116" s="3">
        <v>311157000</v>
      </c>
      <c r="M116" s="48"/>
      <c r="N116" s="3">
        <v>256041000</v>
      </c>
      <c r="O116" s="3">
        <v>233465000</v>
      </c>
      <c r="P116" s="75">
        <f>I116</f>
        <v>288009000</v>
      </c>
      <c r="Q116" s="48"/>
      <c r="R116" s="111"/>
    </row>
    <row r="117" spans="1:20" s="1" customFormat="1" ht="15.75" outlineLevel="1" thickBot="1" x14ac:dyDescent="0.3">
      <c r="A117" s="41" t="s">
        <v>107</v>
      </c>
      <c r="B117" s="56">
        <v>287495000</v>
      </c>
      <c r="C117" s="56">
        <v>292454000</v>
      </c>
      <c r="D117" s="56">
        <v>209022000</v>
      </c>
      <c r="E117" s="56">
        <v>233465000</v>
      </c>
      <c r="F117" s="56">
        <v>242754000</v>
      </c>
      <c r="G117" s="56">
        <v>261682000</v>
      </c>
      <c r="H117" s="56">
        <v>288009000</v>
      </c>
      <c r="I117" s="56">
        <v>305874000</v>
      </c>
      <c r="J117" s="56">
        <v>295711000</v>
      </c>
      <c r="K117" s="56">
        <v>311157000</v>
      </c>
      <c r="L117" s="56">
        <v>383127000</v>
      </c>
      <c r="M117" s="49"/>
      <c r="N117" s="83">
        <v>233465000</v>
      </c>
      <c r="O117" s="56">
        <v>305874000</v>
      </c>
      <c r="P117" s="83">
        <f>L117</f>
        <v>383127000</v>
      </c>
      <c r="Q117" s="49"/>
      <c r="R117" s="111"/>
    </row>
    <row r="118" spans="1:20" ht="15.75" outlineLevel="1" thickTop="1" x14ac:dyDescent="0.25">
      <c r="A118" s="21"/>
      <c r="M118" s="48"/>
      <c r="Q118" s="48"/>
      <c r="R118" s="111"/>
    </row>
    <row r="119" spans="1:20" outlineLevel="1" x14ac:dyDescent="0.25">
      <c r="A119" s="112" t="s">
        <v>67</v>
      </c>
      <c r="B119" s="21"/>
      <c r="C119" s="21"/>
      <c r="D119" s="21"/>
      <c r="E119" s="21"/>
      <c r="F119" s="21"/>
      <c r="G119" s="21"/>
      <c r="H119" s="21"/>
      <c r="I119" s="21"/>
      <c r="J119" s="21"/>
      <c r="K119" s="21"/>
      <c r="L119" s="21"/>
      <c r="M119" s="48"/>
      <c r="N119" s="21"/>
      <c r="O119" s="21"/>
      <c r="P119" s="21"/>
      <c r="Q119" s="48"/>
      <c r="R119" s="111"/>
    </row>
    <row r="120" spans="1:20" outlineLevel="1" x14ac:dyDescent="0.25">
      <c r="A120" s="25" t="s">
        <v>69</v>
      </c>
      <c r="B120" s="75">
        <v>-1835000</v>
      </c>
      <c r="C120" s="75">
        <v>1711000</v>
      </c>
      <c r="D120" s="75">
        <v>488000</v>
      </c>
      <c r="E120" s="75">
        <v>216000</v>
      </c>
      <c r="F120" s="75">
        <v>305000</v>
      </c>
      <c r="G120" s="75">
        <v>1175000</v>
      </c>
      <c r="H120" s="75">
        <v>7000</v>
      </c>
      <c r="I120" s="75">
        <v>415000</v>
      </c>
      <c r="J120" s="75">
        <v>494000</v>
      </c>
      <c r="K120" s="75">
        <v>927000</v>
      </c>
      <c r="L120" s="75">
        <v>1840000</v>
      </c>
      <c r="M120" s="48"/>
      <c r="N120" s="75">
        <v>580000</v>
      </c>
      <c r="O120" s="75">
        <v>1902000</v>
      </c>
      <c r="P120" s="3">
        <f t="shared" ref="P120" si="37">SUM(I120:L120)</f>
        <v>3676000</v>
      </c>
      <c r="Q120" s="48"/>
      <c r="R120" s="111"/>
    </row>
    <row r="121" spans="1:20" ht="15.75" x14ac:dyDescent="0.25">
      <c r="A121" s="46"/>
      <c r="B121" s="6"/>
      <c r="C121" s="6"/>
      <c r="D121" s="6"/>
      <c r="E121" s="6"/>
      <c r="F121" s="6"/>
      <c r="G121" s="6"/>
      <c r="H121" s="6"/>
      <c r="I121" s="6"/>
      <c r="J121" s="6"/>
      <c r="K121" s="6"/>
      <c r="L121" s="6"/>
      <c r="M121" s="47"/>
      <c r="N121" s="6"/>
      <c r="O121" s="6"/>
      <c r="P121" s="6"/>
      <c r="Q121" s="47"/>
      <c r="R121" s="111"/>
      <c r="S121" s="7"/>
      <c r="T121" s="7"/>
    </row>
    <row r="122" spans="1:20" ht="15.75" x14ac:dyDescent="0.25">
      <c r="A122" s="27" t="s">
        <v>90</v>
      </c>
      <c r="B122" s="28"/>
      <c r="C122" s="28"/>
      <c r="D122" s="28"/>
      <c r="E122" s="28"/>
      <c r="F122" s="28"/>
      <c r="G122" s="28"/>
      <c r="H122" s="28"/>
      <c r="I122" s="28"/>
      <c r="J122" s="28"/>
      <c r="K122" s="28"/>
      <c r="L122" s="28"/>
      <c r="M122" s="48"/>
      <c r="N122" s="28"/>
      <c r="O122" s="28"/>
      <c r="P122" s="28"/>
      <c r="Q122" s="48"/>
      <c r="R122" s="111"/>
    </row>
    <row r="123" spans="1:20" s="39" customFormat="1" outlineLevel="1" x14ac:dyDescent="0.25">
      <c r="A123" s="21" t="s">
        <v>58</v>
      </c>
      <c r="B123" s="60">
        <v>21094000</v>
      </c>
      <c r="C123" s="60">
        <v>16929000</v>
      </c>
      <c r="D123" s="60">
        <v>30494000</v>
      </c>
      <c r="E123" s="60">
        <v>33685000</v>
      </c>
      <c r="F123" s="60">
        <v>19709000</v>
      </c>
      <c r="G123" s="60">
        <v>27034000</v>
      </c>
      <c r="H123" s="60">
        <v>30277000</v>
      </c>
      <c r="I123" s="60">
        <v>25626000</v>
      </c>
      <c r="J123" s="60">
        <v>6859000</v>
      </c>
      <c r="K123" s="60">
        <v>29484000</v>
      </c>
      <c r="L123" s="60">
        <v>63882000</v>
      </c>
      <c r="M123" s="51"/>
      <c r="N123" s="60">
        <v>102202000</v>
      </c>
      <c r="O123" s="60">
        <v>102646000</v>
      </c>
      <c r="P123" s="60">
        <f>SUM(I123:L123)</f>
        <v>125851000</v>
      </c>
      <c r="Q123" s="51"/>
      <c r="R123" s="111"/>
    </row>
    <row r="124" spans="1:20" s="39" customFormat="1" outlineLevel="1" x14ac:dyDescent="0.25">
      <c r="A124" s="21" t="s">
        <v>60</v>
      </c>
      <c r="B124" s="38">
        <v>-14975000</v>
      </c>
      <c r="C124" s="38">
        <v>-8076000</v>
      </c>
      <c r="D124" s="60">
        <v>-6495000</v>
      </c>
      <c r="E124" s="76">
        <v>-5344000</v>
      </c>
      <c r="F124" s="38">
        <v>-7253000</v>
      </c>
      <c r="G124" s="38">
        <v>-6473000</v>
      </c>
      <c r="H124" s="38">
        <v>-5821000</v>
      </c>
      <c r="I124" s="38">
        <v>-6534000</v>
      </c>
      <c r="J124" s="38">
        <v>-7719000</v>
      </c>
      <c r="K124" s="38">
        <v>-6247000</v>
      </c>
      <c r="L124" s="38">
        <v>-6311000</v>
      </c>
      <c r="M124" s="51"/>
      <c r="N124" s="38">
        <v>-34890000</v>
      </c>
      <c r="O124" s="38">
        <v>-26081000</v>
      </c>
      <c r="P124" s="38">
        <f>SUM(I124:L124)</f>
        <v>-26811000</v>
      </c>
      <c r="Q124" s="51"/>
      <c r="R124" s="111"/>
    </row>
    <row r="125" spans="1:20" s="39" customFormat="1" outlineLevel="1" x14ac:dyDescent="0.25">
      <c r="A125" s="21" t="s">
        <v>91</v>
      </c>
      <c r="B125" s="38">
        <v>-635000</v>
      </c>
      <c r="C125" s="38">
        <v>-607000</v>
      </c>
      <c r="D125" s="60">
        <v>-1580000</v>
      </c>
      <c r="E125" s="76">
        <v>-1016000</v>
      </c>
      <c r="F125" s="38">
        <v>-545000</v>
      </c>
      <c r="G125" s="38">
        <v>-732000</v>
      </c>
      <c r="H125" s="38">
        <v>-619000</v>
      </c>
      <c r="I125" s="38">
        <v>-1448000</v>
      </c>
      <c r="J125" s="38">
        <v>-723000</v>
      </c>
      <c r="K125" s="38">
        <v>-854000</v>
      </c>
      <c r="L125" s="38">
        <v>-530000</v>
      </c>
      <c r="M125" s="51"/>
      <c r="N125" s="38">
        <v>-3838000</v>
      </c>
      <c r="O125" s="38">
        <v>-3344000</v>
      </c>
      <c r="P125" s="38">
        <f t="shared" ref="P123:P127" si="38">SUM(I125:L125)</f>
        <v>-3555000</v>
      </c>
      <c r="Q125" s="51"/>
      <c r="R125" s="111"/>
    </row>
    <row r="126" spans="1:20" s="39" customFormat="1" outlineLevel="1" x14ac:dyDescent="0.25">
      <c r="A126" s="21" t="s">
        <v>93</v>
      </c>
      <c r="B126" s="38">
        <v>0</v>
      </c>
      <c r="C126" s="38">
        <v>0</v>
      </c>
      <c r="D126" s="38">
        <v>0</v>
      </c>
      <c r="E126" s="38">
        <v>0</v>
      </c>
      <c r="F126" s="38">
        <v>0</v>
      </c>
      <c r="G126" s="38">
        <v>0</v>
      </c>
      <c r="H126" s="38">
        <v>0</v>
      </c>
      <c r="I126" s="38">
        <v>0</v>
      </c>
      <c r="J126" s="38">
        <v>7759000</v>
      </c>
      <c r="K126" s="38">
        <v>0</v>
      </c>
      <c r="L126" s="38">
        <v>0</v>
      </c>
      <c r="M126" s="51"/>
      <c r="N126" s="38">
        <v>0</v>
      </c>
      <c r="O126" s="38">
        <v>0</v>
      </c>
      <c r="P126" s="38">
        <f t="shared" si="38"/>
        <v>7759000</v>
      </c>
      <c r="Q126" s="51"/>
      <c r="R126" s="111"/>
    </row>
    <row r="127" spans="1:20" s="1" customFormat="1" ht="15.75" outlineLevel="1" thickBot="1" x14ac:dyDescent="0.3">
      <c r="A127" s="45" t="s">
        <v>92</v>
      </c>
      <c r="B127" s="56">
        <v>5484000</v>
      </c>
      <c r="C127" s="56">
        <v>8246000</v>
      </c>
      <c r="D127" s="56">
        <v>22419000.000000004</v>
      </c>
      <c r="E127" s="56">
        <v>27324999.999999996</v>
      </c>
      <c r="F127" s="56">
        <v>11911000</v>
      </c>
      <c r="G127" s="56">
        <v>19829000</v>
      </c>
      <c r="H127" s="56">
        <v>23837000</v>
      </c>
      <c r="I127" s="56">
        <v>17644000</v>
      </c>
      <c r="J127" s="56">
        <v>6176000</v>
      </c>
      <c r="K127" s="56">
        <v>22383000</v>
      </c>
      <c r="L127" s="56">
        <v>57041000</v>
      </c>
      <c r="M127" s="49"/>
      <c r="N127" s="56">
        <v>63474000</v>
      </c>
      <c r="O127" s="56">
        <v>73221000</v>
      </c>
      <c r="P127" s="56">
        <f t="shared" si="38"/>
        <v>103244000</v>
      </c>
      <c r="Q127" s="49"/>
      <c r="R127" s="111"/>
    </row>
    <row r="128" spans="1:20" ht="15.75" outlineLevel="1" collapsed="1" thickTop="1" x14ac:dyDescent="0.25">
      <c r="M128" s="48"/>
      <c r="Q128" s="48"/>
      <c r="R128" s="111"/>
    </row>
    <row r="129" spans="1:20" ht="15.75" x14ac:dyDescent="0.25">
      <c r="A129" s="46"/>
      <c r="B129" s="6"/>
      <c r="C129" s="6"/>
      <c r="D129" s="6"/>
      <c r="E129" s="6"/>
      <c r="F129" s="6"/>
      <c r="G129" s="6"/>
      <c r="H129" s="6"/>
      <c r="I129" s="6"/>
      <c r="J129" s="6"/>
      <c r="K129" s="6"/>
      <c r="L129" s="6"/>
      <c r="M129" s="47"/>
      <c r="N129" s="6"/>
      <c r="O129" s="6"/>
      <c r="P129" s="6"/>
      <c r="Q129" s="47"/>
      <c r="R129" s="111"/>
      <c r="S129" s="7"/>
      <c r="T129" s="7"/>
    </row>
    <row r="130" spans="1:20" ht="15.75" x14ac:dyDescent="0.25">
      <c r="A130" s="27" t="s">
        <v>23</v>
      </c>
      <c r="B130" s="28"/>
      <c r="C130" s="28"/>
      <c r="D130" s="28"/>
      <c r="E130" s="28"/>
      <c r="F130" s="28"/>
      <c r="G130" s="28"/>
      <c r="H130" s="28"/>
      <c r="I130" s="28"/>
      <c r="J130" s="28"/>
      <c r="K130" s="28"/>
      <c r="L130" s="28"/>
      <c r="M130" s="48"/>
      <c r="N130" s="28"/>
      <c r="O130" s="28"/>
      <c r="P130" s="28"/>
      <c r="Q130" s="48"/>
      <c r="R130" s="111"/>
    </row>
    <row r="131" spans="1:20" outlineLevel="1" x14ac:dyDescent="0.25">
      <c r="A131" s="12" t="s">
        <v>0</v>
      </c>
      <c r="M131" s="48"/>
      <c r="Q131" s="48"/>
      <c r="R131" s="111"/>
    </row>
    <row r="132" spans="1:20" outlineLevel="1" x14ac:dyDescent="0.25">
      <c r="A132" s="13" t="s">
        <v>1</v>
      </c>
      <c r="M132" s="48"/>
      <c r="Q132" s="48"/>
      <c r="R132" s="111"/>
    </row>
    <row r="133" spans="1:20" outlineLevel="1" x14ac:dyDescent="0.25">
      <c r="A133" s="13" t="s">
        <v>2</v>
      </c>
      <c r="B133" s="55">
        <v>284882000</v>
      </c>
      <c r="C133" s="55">
        <v>289841000</v>
      </c>
      <c r="D133" s="55">
        <v>206409000</v>
      </c>
      <c r="E133" s="55">
        <v>230852000</v>
      </c>
      <c r="F133" s="55">
        <v>240141000</v>
      </c>
      <c r="G133" s="55">
        <v>259069000</v>
      </c>
      <c r="H133" s="55">
        <v>285396000</v>
      </c>
      <c r="I133" s="55">
        <v>303261000</v>
      </c>
      <c r="J133" s="55">
        <v>295711000</v>
      </c>
      <c r="K133" s="55">
        <v>311157000</v>
      </c>
      <c r="L133" s="55">
        <v>383127000</v>
      </c>
      <c r="M133" s="48"/>
      <c r="N133" s="82">
        <v>230852000</v>
      </c>
      <c r="O133" s="82">
        <v>303261000</v>
      </c>
      <c r="P133" s="82">
        <f>L133</f>
        <v>383127000</v>
      </c>
      <c r="Q133" s="48"/>
      <c r="R133" s="111"/>
    </row>
    <row r="134" spans="1:20" outlineLevel="1" x14ac:dyDescent="0.25">
      <c r="A134" s="13" t="s">
        <v>40</v>
      </c>
      <c r="B134" s="3">
        <v>44583000</v>
      </c>
      <c r="C134" s="3">
        <v>44729000</v>
      </c>
      <c r="D134" s="3">
        <v>45850000</v>
      </c>
      <c r="E134" s="3">
        <v>41028000</v>
      </c>
      <c r="F134" s="3">
        <v>45449000</v>
      </c>
      <c r="G134" s="3">
        <v>44295000</v>
      </c>
      <c r="H134" s="3">
        <v>46872000</v>
      </c>
      <c r="I134" s="3">
        <v>47016000</v>
      </c>
      <c r="J134" s="3">
        <v>45216000</v>
      </c>
      <c r="K134" s="3">
        <v>48744000</v>
      </c>
      <c r="L134" s="3">
        <v>48225000</v>
      </c>
      <c r="M134" s="48"/>
      <c r="N134" s="75">
        <v>41028000</v>
      </c>
      <c r="O134" s="75">
        <v>47016000</v>
      </c>
      <c r="P134" s="75">
        <f>L134</f>
        <v>48225000</v>
      </c>
      <c r="Q134" s="48"/>
      <c r="R134" s="111"/>
    </row>
    <row r="135" spans="1:20" outlineLevel="1" x14ac:dyDescent="0.25">
      <c r="A135" s="13" t="s">
        <v>3</v>
      </c>
      <c r="B135" s="3">
        <v>33575000</v>
      </c>
      <c r="C135" s="3">
        <v>27322000</v>
      </c>
      <c r="D135" s="3">
        <v>28331000</v>
      </c>
      <c r="E135" s="3">
        <v>34841000</v>
      </c>
      <c r="F135" s="3">
        <v>35378000</v>
      </c>
      <c r="G135" s="3">
        <v>29747000</v>
      </c>
      <c r="H135" s="3">
        <v>31709000</v>
      </c>
      <c r="I135" s="3">
        <v>26703000</v>
      </c>
      <c r="J135" s="3">
        <v>28769000</v>
      </c>
      <c r="K135" s="3">
        <v>26590000</v>
      </c>
      <c r="L135" s="3">
        <v>19309000</v>
      </c>
      <c r="M135" s="48"/>
      <c r="N135" s="75">
        <v>34841000</v>
      </c>
      <c r="O135" s="75">
        <v>26703000</v>
      </c>
      <c r="P135" s="75">
        <f>L135</f>
        <v>19309000</v>
      </c>
      <c r="Q135" s="48"/>
      <c r="R135" s="111"/>
    </row>
    <row r="136" spans="1:20" outlineLevel="1" x14ac:dyDescent="0.25">
      <c r="A136" s="42" t="s">
        <v>148</v>
      </c>
      <c r="B136" s="4">
        <v>363040000</v>
      </c>
      <c r="C136" s="4">
        <v>361892000</v>
      </c>
      <c r="D136" s="4">
        <v>280590000</v>
      </c>
      <c r="E136" s="4">
        <v>306721000</v>
      </c>
      <c r="F136" s="4">
        <v>320968000</v>
      </c>
      <c r="G136" s="4">
        <v>333111000</v>
      </c>
      <c r="H136" s="4">
        <v>363977000</v>
      </c>
      <c r="I136" s="4">
        <v>376980000</v>
      </c>
      <c r="J136" s="4">
        <v>369696000</v>
      </c>
      <c r="K136" s="4">
        <v>386491000</v>
      </c>
      <c r="L136" s="4">
        <v>450661000</v>
      </c>
      <c r="M136" s="48"/>
      <c r="N136" s="87">
        <v>306721000</v>
      </c>
      <c r="O136" s="87">
        <v>376980000</v>
      </c>
      <c r="P136" s="87">
        <f>L136</f>
        <v>450661000</v>
      </c>
      <c r="Q136" s="48"/>
      <c r="R136" s="111"/>
    </row>
    <row r="137" spans="1:20" ht="5.0999999999999996" customHeight="1" outlineLevel="1" x14ac:dyDescent="0.25">
      <c r="A137" s="9"/>
      <c r="B137" s="10"/>
      <c r="C137" s="10"/>
      <c r="D137" s="10"/>
      <c r="E137" s="10"/>
      <c r="F137" s="10"/>
      <c r="G137" s="10"/>
      <c r="H137" s="10"/>
      <c r="I137" s="10"/>
      <c r="J137" s="10"/>
      <c r="K137" s="10"/>
      <c r="L137" s="10"/>
      <c r="M137" s="48"/>
      <c r="N137" s="88"/>
      <c r="O137" s="88"/>
      <c r="P137" s="88"/>
      <c r="Q137" s="48"/>
      <c r="R137" s="111"/>
    </row>
    <row r="138" spans="1:20" outlineLevel="1" x14ac:dyDescent="0.25">
      <c r="A138" s="13" t="s">
        <v>4</v>
      </c>
      <c r="B138" s="3">
        <v>88190000</v>
      </c>
      <c r="C138" s="3">
        <v>84693000</v>
      </c>
      <c r="D138" s="3">
        <v>81183000</v>
      </c>
      <c r="E138" s="3">
        <v>76188000</v>
      </c>
      <c r="F138" s="3">
        <v>72553000</v>
      </c>
      <c r="G138" s="3">
        <v>68350000</v>
      </c>
      <c r="H138" s="3">
        <v>63155000</v>
      </c>
      <c r="I138" s="3">
        <v>58834000</v>
      </c>
      <c r="J138" s="3">
        <v>56896000</v>
      </c>
      <c r="K138" s="3">
        <v>54240000</v>
      </c>
      <c r="L138" s="3">
        <v>52686000</v>
      </c>
      <c r="M138" s="48"/>
      <c r="N138" s="75">
        <v>76188000</v>
      </c>
      <c r="O138" s="75">
        <v>58834000</v>
      </c>
      <c r="P138" s="75">
        <f>L138</f>
        <v>52686000</v>
      </c>
      <c r="Q138" s="48"/>
      <c r="R138" s="111"/>
    </row>
    <row r="139" spans="1:20" outlineLevel="1" x14ac:dyDescent="0.25">
      <c r="A139" s="13" t="s">
        <v>5</v>
      </c>
      <c r="B139" s="3">
        <v>0</v>
      </c>
      <c r="C139" s="3">
        <v>0</v>
      </c>
      <c r="D139" s="3">
        <v>0</v>
      </c>
      <c r="E139" s="3">
        <v>0</v>
      </c>
      <c r="F139" s="3">
        <v>46313000</v>
      </c>
      <c r="G139" s="3">
        <v>44808000</v>
      </c>
      <c r="H139" s="3">
        <v>43960000</v>
      </c>
      <c r="I139" s="3">
        <v>45453000</v>
      </c>
      <c r="J139" s="3">
        <v>43430000</v>
      </c>
      <c r="K139" s="3">
        <v>42097000</v>
      </c>
      <c r="L139" s="3">
        <v>40856000</v>
      </c>
      <c r="M139" s="48"/>
      <c r="N139" s="75">
        <v>0</v>
      </c>
      <c r="O139" s="75">
        <v>45453000</v>
      </c>
      <c r="P139" s="75">
        <f>L139</f>
        <v>40856000</v>
      </c>
      <c r="Q139" s="48"/>
      <c r="R139" s="111"/>
    </row>
    <row r="140" spans="1:20" outlineLevel="1" x14ac:dyDescent="0.25">
      <c r="A140" s="13" t="s">
        <v>6</v>
      </c>
      <c r="B140" s="3">
        <v>32180000</v>
      </c>
      <c r="C140" s="3">
        <v>30259000</v>
      </c>
      <c r="D140" s="3">
        <v>30611000</v>
      </c>
      <c r="E140" s="3">
        <v>29540000</v>
      </c>
      <c r="F140" s="3">
        <v>29048000</v>
      </c>
      <c r="G140" s="3">
        <v>26532000</v>
      </c>
      <c r="H140" s="3">
        <v>25679000</v>
      </c>
      <c r="I140" s="3">
        <v>26669000</v>
      </c>
      <c r="J140" s="3">
        <v>25499000</v>
      </c>
      <c r="K140" s="3">
        <v>25182000</v>
      </c>
      <c r="L140" s="3">
        <v>24459000</v>
      </c>
      <c r="M140" s="48"/>
      <c r="N140" s="75">
        <v>29540000</v>
      </c>
      <c r="O140" s="75">
        <v>26669000</v>
      </c>
      <c r="P140" s="75">
        <f>L140</f>
        <v>24459000</v>
      </c>
      <c r="Q140" s="48"/>
      <c r="R140" s="111"/>
    </row>
    <row r="141" spans="1:20" outlineLevel="1" x14ac:dyDescent="0.25">
      <c r="A141" s="13" t="s">
        <v>7</v>
      </c>
      <c r="B141" s="3">
        <v>89641000</v>
      </c>
      <c r="C141" s="3">
        <v>87995000</v>
      </c>
      <c r="D141" s="3">
        <v>88802000</v>
      </c>
      <c r="E141" s="3">
        <v>88576000</v>
      </c>
      <c r="F141" s="3">
        <v>88889000</v>
      </c>
      <c r="G141" s="3">
        <v>88427000</v>
      </c>
      <c r="H141" s="3">
        <v>88034000</v>
      </c>
      <c r="I141" s="3">
        <v>88974000</v>
      </c>
      <c r="J141" s="3">
        <v>88144000</v>
      </c>
      <c r="K141" s="3">
        <v>88167000</v>
      </c>
      <c r="L141" s="3">
        <v>88727000</v>
      </c>
      <c r="M141" s="48"/>
      <c r="N141" s="75">
        <v>88576000</v>
      </c>
      <c r="O141" s="75">
        <v>88974000</v>
      </c>
      <c r="P141" s="75">
        <f>L141</f>
        <v>88727000</v>
      </c>
      <c r="Q141" s="48"/>
      <c r="R141" s="111"/>
    </row>
    <row r="142" spans="1:20" outlineLevel="1" x14ac:dyDescent="0.25">
      <c r="A142" s="13" t="s">
        <v>8</v>
      </c>
      <c r="B142" s="3">
        <v>9247000</v>
      </c>
      <c r="C142" s="3">
        <v>10356000</v>
      </c>
      <c r="D142" s="3">
        <v>13966000</v>
      </c>
      <c r="E142" s="3">
        <v>12375000</v>
      </c>
      <c r="F142" s="3">
        <v>11636000</v>
      </c>
      <c r="G142" s="3">
        <v>13642000</v>
      </c>
      <c r="H142" s="3">
        <v>13787000</v>
      </c>
      <c r="I142" s="3">
        <v>14387000</v>
      </c>
      <c r="J142" s="3">
        <v>14803000</v>
      </c>
      <c r="K142" s="3">
        <v>13727000</v>
      </c>
      <c r="L142" s="3">
        <v>14665000</v>
      </c>
      <c r="M142" s="48"/>
      <c r="N142" s="75">
        <v>12375000</v>
      </c>
      <c r="O142" s="75">
        <v>14387000</v>
      </c>
      <c r="P142" s="75">
        <f>L142</f>
        <v>14665000</v>
      </c>
      <c r="Q142" s="48"/>
      <c r="R142" s="111"/>
    </row>
    <row r="143" spans="1:20" outlineLevel="1" x14ac:dyDescent="0.25">
      <c r="A143" s="13" t="s">
        <v>9</v>
      </c>
      <c r="B143" s="3">
        <v>24249000</v>
      </c>
      <c r="C143" s="3">
        <v>18060000</v>
      </c>
      <c r="D143" s="3">
        <v>18068000</v>
      </c>
      <c r="E143" s="3">
        <v>18088000</v>
      </c>
      <c r="F143" s="3">
        <v>18090000</v>
      </c>
      <c r="G143" s="3">
        <v>18083000</v>
      </c>
      <c r="H143" s="3">
        <v>18645000</v>
      </c>
      <c r="I143" s="3">
        <v>19215000</v>
      </c>
      <c r="J143" s="3">
        <v>16497000</v>
      </c>
      <c r="K143" s="3">
        <v>16427000</v>
      </c>
      <c r="L143" s="3">
        <v>16228000</v>
      </c>
      <c r="M143" s="48"/>
      <c r="N143" s="75">
        <v>18088000</v>
      </c>
      <c r="O143" s="75">
        <v>19215000</v>
      </c>
      <c r="P143" s="75">
        <f>L143</f>
        <v>16228000</v>
      </c>
      <c r="Q143" s="48"/>
      <c r="R143" s="111"/>
    </row>
    <row r="144" spans="1:20" s="1" customFormat="1" ht="15.75" outlineLevel="1" thickBot="1" x14ac:dyDescent="0.3">
      <c r="A144" s="14" t="s">
        <v>26</v>
      </c>
      <c r="B144" s="56">
        <v>606547000</v>
      </c>
      <c r="C144" s="56">
        <v>593255000</v>
      </c>
      <c r="D144" s="56">
        <v>513220000</v>
      </c>
      <c r="E144" s="56">
        <v>531488000</v>
      </c>
      <c r="F144" s="56">
        <v>587497000</v>
      </c>
      <c r="G144" s="56">
        <v>592953000</v>
      </c>
      <c r="H144" s="56">
        <v>617237000</v>
      </c>
      <c r="I144" s="56">
        <v>630512000</v>
      </c>
      <c r="J144" s="56">
        <v>614965000</v>
      </c>
      <c r="K144" s="56">
        <v>626331000</v>
      </c>
      <c r="L144" s="56">
        <v>688282000</v>
      </c>
      <c r="M144" s="49"/>
      <c r="N144" s="83">
        <v>531488000</v>
      </c>
      <c r="O144" s="83">
        <v>630512000</v>
      </c>
      <c r="P144" s="83">
        <f>L144</f>
        <v>688282000</v>
      </c>
      <c r="Q144" s="49"/>
      <c r="R144" s="111"/>
    </row>
    <row r="145" spans="1:18" ht="15.75" outlineLevel="1" thickTop="1" x14ac:dyDescent="0.25">
      <c r="A145" s="11"/>
      <c r="M145" s="48"/>
      <c r="N145" s="53"/>
      <c r="O145" s="53"/>
      <c r="P145" s="53"/>
      <c r="Q145" s="48"/>
      <c r="R145" s="111"/>
    </row>
    <row r="146" spans="1:18" outlineLevel="1" x14ac:dyDescent="0.25">
      <c r="A146" s="11" t="s">
        <v>10</v>
      </c>
      <c r="M146" s="48"/>
      <c r="N146" s="53"/>
      <c r="O146" s="53"/>
      <c r="P146" s="53"/>
      <c r="Q146" s="48"/>
      <c r="R146" s="111"/>
    </row>
    <row r="147" spans="1:18" outlineLevel="1" x14ac:dyDescent="0.25">
      <c r="A147" s="5" t="s">
        <v>11</v>
      </c>
      <c r="M147" s="48"/>
      <c r="N147" s="53"/>
      <c r="O147" s="53"/>
      <c r="P147" s="53"/>
      <c r="Q147" s="48"/>
      <c r="R147" s="111"/>
    </row>
    <row r="148" spans="1:18" outlineLevel="1" x14ac:dyDescent="0.25">
      <c r="A148" s="13" t="s">
        <v>12</v>
      </c>
      <c r="B148" s="3">
        <v>8705000</v>
      </c>
      <c r="C148" s="3">
        <v>4607000</v>
      </c>
      <c r="D148" s="3">
        <v>4022000</v>
      </c>
      <c r="E148" s="3">
        <v>7212000</v>
      </c>
      <c r="F148" s="3">
        <v>4941000</v>
      </c>
      <c r="G148" s="3">
        <v>3888000</v>
      </c>
      <c r="H148" s="3">
        <v>4186000</v>
      </c>
      <c r="I148" s="3">
        <v>6104000</v>
      </c>
      <c r="J148" s="3">
        <v>4125000</v>
      </c>
      <c r="K148" s="3">
        <v>4504000</v>
      </c>
      <c r="L148" s="3">
        <v>4109000</v>
      </c>
      <c r="M148" s="48"/>
      <c r="N148" s="75">
        <v>7212000</v>
      </c>
      <c r="O148" s="75">
        <v>6104000</v>
      </c>
      <c r="P148" s="75">
        <f>L148</f>
        <v>4109000</v>
      </c>
      <c r="Q148" s="48"/>
      <c r="R148" s="111"/>
    </row>
    <row r="149" spans="1:18" outlineLevel="1" x14ac:dyDescent="0.25">
      <c r="A149" s="13" t="s">
        <v>13</v>
      </c>
      <c r="B149" s="3">
        <v>55043000</v>
      </c>
      <c r="C149" s="3">
        <v>46341000</v>
      </c>
      <c r="D149" s="3">
        <v>55202000</v>
      </c>
      <c r="E149" s="3">
        <v>51385000</v>
      </c>
      <c r="F149" s="3">
        <v>53887000</v>
      </c>
      <c r="G149" s="3">
        <v>53278000</v>
      </c>
      <c r="H149" s="3">
        <v>63185000</v>
      </c>
      <c r="I149" s="3">
        <v>53864000</v>
      </c>
      <c r="J149" s="3">
        <v>53294000</v>
      </c>
      <c r="K149" s="3">
        <v>51554000</v>
      </c>
      <c r="L149" s="3">
        <v>61377000</v>
      </c>
      <c r="M149" s="48"/>
      <c r="N149" s="75">
        <v>51385000</v>
      </c>
      <c r="O149" s="75">
        <v>53864000</v>
      </c>
      <c r="P149" s="75">
        <f>L149</f>
        <v>61377000</v>
      </c>
      <c r="Q149" s="48"/>
      <c r="R149" s="111"/>
    </row>
    <row r="150" spans="1:18" outlineLevel="1" x14ac:dyDescent="0.25">
      <c r="A150" s="13" t="s">
        <v>14</v>
      </c>
      <c r="B150" s="3">
        <v>23189000</v>
      </c>
      <c r="C150" s="3">
        <v>23306000</v>
      </c>
      <c r="D150" s="3">
        <v>23334000</v>
      </c>
      <c r="E150" s="3">
        <v>22971000</v>
      </c>
      <c r="F150" s="3">
        <v>25156000</v>
      </c>
      <c r="G150" s="3">
        <v>24010000</v>
      </c>
      <c r="H150" s="3">
        <v>25237000</v>
      </c>
      <c r="I150" s="3">
        <v>25193000</v>
      </c>
      <c r="J150" s="3">
        <v>25637000</v>
      </c>
      <c r="K150" s="3">
        <v>24248000</v>
      </c>
      <c r="L150" s="3">
        <v>24976000</v>
      </c>
      <c r="M150" s="48"/>
      <c r="N150" s="75">
        <v>22971000</v>
      </c>
      <c r="O150" s="75">
        <v>25193000</v>
      </c>
      <c r="P150" s="75">
        <f>L150</f>
        <v>24976000</v>
      </c>
      <c r="Q150" s="48"/>
      <c r="R150" s="111"/>
    </row>
    <row r="151" spans="1:18" outlineLevel="1" x14ac:dyDescent="0.25">
      <c r="A151" s="13" t="s">
        <v>15</v>
      </c>
      <c r="B151" s="3">
        <v>139498000</v>
      </c>
      <c r="C151" s="3">
        <v>139879000</v>
      </c>
      <c r="D151" s="3">
        <v>141412000</v>
      </c>
      <c r="E151" s="3">
        <v>139604000</v>
      </c>
      <c r="F151" s="3">
        <v>137368000</v>
      </c>
      <c r="G151" s="3">
        <v>137131000</v>
      </c>
      <c r="H151" s="3">
        <v>137511000</v>
      </c>
      <c r="I151" s="3">
        <v>141922000</v>
      </c>
      <c r="J151" s="3">
        <v>138883000</v>
      </c>
      <c r="K151" s="3">
        <v>138229000</v>
      </c>
      <c r="L151" s="3">
        <v>144657000</v>
      </c>
      <c r="M151" s="48"/>
      <c r="N151" s="75">
        <v>139604000</v>
      </c>
      <c r="O151" s="75">
        <v>141922000</v>
      </c>
      <c r="P151" s="75">
        <f>L151</f>
        <v>144657000</v>
      </c>
      <c r="Q151" s="48"/>
      <c r="R151" s="111"/>
    </row>
    <row r="152" spans="1:18" outlineLevel="1" x14ac:dyDescent="0.25">
      <c r="A152" s="13" t="s">
        <v>16</v>
      </c>
      <c r="B152" s="3">
        <v>4486000</v>
      </c>
      <c r="C152" s="3">
        <v>1871000</v>
      </c>
      <c r="D152" s="3">
        <v>2679000</v>
      </c>
      <c r="E152" s="3">
        <v>2131000</v>
      </c>
      <c r="F152" s="3">
        <v>10858000</v>
      </c>
      <c r="G152" s="3">
        <v>10511000</v>
      </c>
      <c r="H152" s="3">
        <v>17739000</v>
      </c>
      <c r="I152" s="3">
        <v>18811000</v>
      </c>
      <c r="J152" s="3">
        <v>10367000</v>
      </c>
      <c r="K152" s="3">
        <v>10347000</v>
      </c>
      <c r="L152" s="3">
        <v>10111000</v>
      </c>
      <c r="M152" s="48"/>
      <c r="N152" s="75">
        <v>2131000</v>
      </c>
      <c r="O152" s="75">
        <v>18811000</v>
      </c>
      <c r="P152" s="75">
        <f>L152</f>
        <v>10111000</v>
      </c>
      <c r="Q152" s="48"/>
      <c r="R152" s="111"/>
    </row>
    <row r="153" spans="1:18" outlineLevel="1" x14ac:dyDescent="0.25">
      <c r="A153" s="42" t="s">
        <v>149</v>
      </c>
      <c r="B153" s="4">
        <v>230921000</v>
      </c>
      <c r="C153" s="4">
        <v>216004000</v>
      </c>
      <c r="D153" s="4">
        <v>226649000</v>
      </c>
      <c r="E153" s="4">
        <v>223303000</v>
      </c>
      <c r="F153" s="4">
        <v>232210000</v>
      </c>
      <c r="G153" s="4">
        <v>228818000</v>
      </c>
      <c r="H153" s="4">
        <v>247858000</v>
      </c>
      <c r="I153" s="4">
        <v>245894000</v>
      </c>
      <c r="J153" s="4">
        <v>232306000</v>
      </c>
      <c r="K153" s="4">
        <v>228882000</v>
      </c>
      <c r="L153" s="4">
        <v>245230000</v>
      </c>
      <c r="M153" s="48"/>
      <c r="N153" s="87">
        <v>223303000</v>
      </c>
      <c r="O153" s="87">
        <v>245894000</v>
      </c>
      <c r="P153" s="87">
        <f>L153</f>
        <v>245230000</v>
      </c>
      <c r="Q153" s="48"/>
      <c r="R153" s="111"/>
    </row>
    <row r="154" spans="1:18" ht="5.0999999999999996" customHeight="1" outlineLevel="1" x14ac:dyDescent="0.25">
      <c r="A154" s="43"/>
      <c r="B154" s="15"/>
      <c r="C154" s="15"/>
      <c r="D154" s="15"/>
      <c r="E154" s="15"/>
      <c r="F154" s="15"/>
      <c r="G154" s="15"/>
      <c r="H154" s="15"/>
      <c r="I154" s="15"/>
      <c r="J154" s="15"/>
      <c r="K154" s="15"/>
      <c r="L154" s="15"/>
      <c r="M154" s="48"/>
      <c r="N154" s="89"/>
      <c r="O154" s="89"/>
      <c r="P154" s="89"/>
      <c r="Q154" s="48"/>
      <c r="R154" s="111"/>
    </row>
    <row r="155" spans="1:18" outlineLevel="1" x14ac:dyDescent="0.25">
      <c r="A155" s="13" t="s">
        <v>41</v>
      </c>
      <c r="B155" s="3">
        <v>1235000</v>
      </c>
      <c r="C155" s="3">
        <v>0</v>
      </c>
      <c r="D155" s="3">
        <v>0</v>
      </c>
      <c r="E155" s="3">
        <v>0</v>
      </c>
      <c r="F155" s="3">
        <v>0</v>
      </c>
      <c r="G155" s="3">
        <v>0</v>
      </c>
      <c r="H155" s="3">
        <v>0</v>
      </c>
      <c r="I155" s="3">
        <v>0</v>
      </c>
      <c r="J155" s="3">
        <v>0</v>
      </c>
      <c r="K155" s="3">
        <v>0</v>
      </c>
      <c r="L155" s="3">
        <v>0</v>
      </c>
      <c r="M155" s="48"/>
      <c r="N155" s="75">
        <v>0</v>
      </c>
      <c r="O155" s="75">
        <v>0</v>
      </c>
      <c r="P155" s="75">
        <f>L155</f>
        <v>0</v>
      </c>
      <c r="Q155" s="48"/>
      <c r="R155" s="111"/>
    </row>
    <row r="156" spans="1:18" outlineLevel="1" x14ac:dyDescent="0.25">
      <c r="A156" s="13" t="s">
        <v>17</v>
      </c>
      <c r="B156" s="3">
        <v>0</v>
      </c>
      <c r="C156" s="3">
        <v>0</v>
      </c>
      <c r="D156" s="3">
        <v>0</v>
      </c>
      <c r="E156" s="3">
        <v>0</v>
      </c>
      <c r="F156" s="3">
        <v>48591000</v>
      </c>
      <c r="G156" s="3">
        <v>47007000</v>
      </c>
      <c r="H156" s="3">
        <v>46042000</v>
      </c>
      <c r="I156" s="3">
        <v>47313000</v>
      </c>
      <c r="J156" s="3">
        <v>45522000</v>
      </c>
      <c r="K156" s="3">
        <v>44280000</v>
      </c>
      <c r="L156" s="3">
        <v>42954000</v>
      </c>
      <c r="M156" s="48"/>
      <c r="N156" s="75">
        <v>0</v>
      </c>
      <c r="O156" s="75">
        <v>47313000</v>
      </c>
      <c r="P156" s="75">
        <f>L156</f>
        <v>42954000</v>
      </c>
      <c r="Q156" s="48"/>
      <c r="R156" s="111"/>
    </row>
    <row r="157" spans="1:18" outlineLevel="1" x14ac:dyDescent="0.25">
      <c r="A157" s="13" t="s">
        <v>18</v>
      </c>
      <c r="B157" s="3">
        <v>17227000</v>
      </c>
      <c r="C157" s="3">
        <v>18338000</v>
      </c>
      <c r="D157" s="3">
        <v>17973000</v>
      </c>
      <c r="E157" s="3">
        <v>21518000</v>
      </c>
      <c r="F157" s="3">
        <v>11712000</v>
      </c>
      <c r="G157" s="3">
        <v>13207000</v>
      </c>
      <c r="H157" s="3">
        <v>7084000</v>
      </c>
      <c r="I157" s="3">
        <v>9160000</v>
      </c>
      <c r="J157" s="3">
        <v>9410000</v>
      </c>
      <c r="K157" s="3">
        <v>9669000</v>
      </c>
      <c r="L157" s="3">
        <v>9858000</v>
      </c>
      <c r="M157" s="48"/>
      <c r="N157" s="75">
        <v>21518000</v>
      </c>
      <c r="O157" s="75">
        <v>9160000</v>
      </c>
      <c r="P157" s="75">
        <f>L157</f>
        <v>9858000</v>
      </c>
      <c r="Q157" s="48"/>
      <c r="R157" s="111"/>
    </row>
    <row r="158" spans="1:18" outlineLevel="1" x14ac:dyDescent="0.25">
      <c r="A158" s="42" t="s">
        <v>150</v>
      </c>
      <c r="B158" s="4">
        <v>249383000</v>
      </c>
      <c r="C158" s="4">
        <v>234342000</v>
      </c>
      <c r="D158" s="4">
        <v>244622000</v>
      </c>
      <c r="E158" s="4">
        <v>244821000</v>
      </c>
      <c r="F158" s="4">
        <v>292513000</v>
      </c>
      <c r="G158" s="4">
        <v>289032000</v>
      </c>
      <c r="H158" s="4">
        <v>300984000</v>
      </c>
      <c r="I158" s="4">
        <v>302367000</v>
      </c>
      <c r="J158" s="4">
        <v>287238000</v>
      </c>
      <c r="K158" s="4">
        <v>282831000</v>
      </c>
      <c r="L158" s="4">
        <v>298042000</v>
      </c>
      <c r="M158" s="48"/>
      <c r="N158" s="87">
        <v>244821000</v>
      </c>
      <c r="O158" s="87">
        <v>302367000</v>
      </c>
      <c r="P158" s="87">
        <f>L158</f>
        <v>298042000</v>
      </c>
      <c r="Q158" s="48"/>
      <c r="R158" s="111"/>
    </row>
    <row r="159" spans="1:18" ht="5.0999999999999996" customHeight="1" outlineLevel="1" x14ac:dyDescent="0.25">
      <c r="A159" s="9"/>
      <c r="B159" s="15"/>
      <c r="C159" s="15"/>
      <c r="D159" s="15"/>
      <c r="E159" s="15"/>
      <c r="F159" s="15"/>
      <c r="G159" s="15"/>
      <c r="H159" s="15"/>
      <c r="I159" s="15"/>
      <c r="J159" s="15"/>
      <c r="K159" s="15"/>
      <c r="L159" s="15"/>
      <c r="M159" s="48"/>
      <c r="N159" s="89"/>
      <c r="O159" s="89"/>
      <c r="P159" s="89"/>
      <c r="Q159" s="48"/>
      <c r="R159" s="111"/>
    </row>
    <row r="160" spans="1:18" outlineLevel="1" x14ac:dyDescent="0.25">
      <c r="M160" s="48"/>
      <c r="N160" s="53"/>
      <c r="O160" s="53"/>
      <c r="P160" s="53"/>
      <c r="Q160" s="48"/>
      <c r="R160" s="111"/>
    </row>
    <row r="161" spans="1:18" outlineLevel="1" x14ac:dyDescent="0.25">
      <c r="A161" s="5" t="s">
        <v>19</v>
      </c>
      <c r="M161" s="48"/>
      <c r="N161" s="53"/>
      <c r="O161" s="53"/>
      <c r="P161" s="53"/>
      <c r="Q161" s="48"/>
      <c r="R161" s="111"/>
    </row>
    <row r="162" spans="1:18" outlineLevel="1" x14ac:dyDescent="0.25">
      <c r="A162" s="13" t="s">
        <v>25</v>
      </c>
      <c r="B162" s="3">
        <v>375000</v>
      </c>
      <c r="C162" s="3">
        <v>375000</v>
      </c>
      <c r="D162" s="3">
        <v>376000</v>
      </c>
      <c r="E162" s="3">
        <v>376000</v>
      </c>
      <c r="F162" s="3">
        <v>378000</v>
      </c>
      <c r="G162" s="3">
        <v>379000</v>
      </c>
      <c r="H162" s="3">
        <v>380000</v>
      </c>
      <c r="I162" s="3">
        <v>381000</v>
      </c>
      <c r="J162" s="3">
        <v>381000</v>
      </c>
      <c r="K162" s="3">
        <v>382000</v>
      </c>
      <c r="L162" s="3">
        <v>387000</v>
      </c>
      <c r="M162" s="48"/>
      <c r="N162" s="75">
        <v>376000</v>
      </c>
      <c r="O162" s="75">
        <v>381000</v>
      </c>
      <c r="P162" s="75">
        <f>L162</f>
        <v>387000</v>
      </c>
      <c r="Q162" s="48"/>
      <c r="R162" s="111"/>
    </row>
    <row r="163" spans="1:18" outlineLevel="1" x14ac:dyDescent="0.25">
      <c r="A163" s="13" t="s">
        <v>24</v>
      </c>
      <c r="B163" s="3">
        <v>-100027000</v>
      </c>
      <c r="C163" s="3">
        <v>-100027000</v>
      </c>
      <c r="D163" s="3">
        <v>-100027000</v>
      </c>
      <c r="E163" s="3">
        <v>-100027000</v>
      </c>
      <c r="F163" s="3">
        <v>-100027000</v>
      </c>
      <c r="G163" s="3">
        <v>-100027000</v>
      </c>
      <c r="H163" s="3">
        <v>-100027000</v>
      </c>
      <c r="I163" s="3">
        <v>-100027000</v>
      </c>
      <c r="J163" s="3">
        <v>-100027000</v>
      </c>
      <c r="K163" s="3">
        <v>-100027000</v>
      </c>
      <c r="L163" s="3">
        <v>-100027000</v>
      </c>
      <c r="M163" s="48"/>
      <c r="N163" s="75">
        <v>-100027000</v>
      </c>
      <c r="O163" s="75">
        <v>-100027000</v>
      </c>
      <c r="P163" s="75">
        <f>L163</f>
        <v>-100027000</v>
      </c>
      <c r="Q163" s="48"/>
      <c r="R163" s="111"/>
    </row>
    <row r="164" spans="1:18" outlineLevel="1" x14ac:dyDescent="0.25">
      <c r="A164" s="13" t="s">
        <v>20</v>
      </c>
      <c r="B164" s="3">
        <v>275395000</v>
      </c>
      <c r="C164" s="3">
        <v>281579000</v>
      </c>
      <c r="D164" s="3">
        <v>287017000</v>
      </c>
      <c r="E164" s="3">
        <v>291710000</v>
      </c>
      <c r="F164" s="3">
        <v>292458000</v>
      </c>
      <c r="G164" s="3">
        <v>299122000</v>
      </c>
      <c r="H164" s="3">
        <v>307815000</v>
      </c>
      <c r="I164" s="3">
        <v>312824000</v>
      </c>
      <c r="J164" s="3">
        <v>316823000</v>
      </c>
      <c r="K164" s="3">
        <v>319412000</v>
      </c>
      <c r="L164" s="3">
        <v>350428000</v>
      </c>
      <c r="M164" s="48"/>
      <c r="N164" s="75">
        <v>291710000</v>
      </c>
      <c r="O164" s="75">
        <v>312824000</v>
      </c>
      <c r="P164" s="75">
        <f>L164</f>
        <v>350428000</v>
      </c>
      <c r="Q164" s="48"/>
      <c r="R164" s="111"/>
    </row>
    <row r="165" spans="1:18" outlineLevel="1" x14ac:dyDescent="0.25">
      <c r="A165" s="13" t="s">
        <v>21</v>
      </c>
      <c r="B165" s="3">
        <v>-2482000</v>
      </c>
      <c r="C165" s="3">
        <v>-6663000</v>
      </c>
      <c r="D165" s="3">
        <v>-4939000</v>
      </c>
      <c r="E165" s="3">
        <v>-6471000</v>
      </c>
      <c r="F165" s="3">
        <v>-6426000</v>
      </c>
      <c r="G165" s="3">
        <v>-7453000</v>
      </c>
      <c r="H165" s="3">
        <v>-8749000</v>
      </c>
      <c r="I165" s="3">
        <v>-6220000</v>
      </c>
      <c r="J165" s="3">
        <v>-8668000</v>
      </c>
      <c r="K165" s="3">
        <v>-8414000</v>
      </c>
      <c r="L165" s="3">
        <v>-9128000</v>
      </c>
      <c r="M165" s="48"/>
      <c r="N165" s="75">
        <v>-6471000</v>
      </c>
      <c r="O165" s="75">
        <v>-6220000</v>
      </c>
      <c r="P165" s="75">
        <f>L165</f>
        <v>-9128000</v>
      </c>
      <c r="Q165" s="48"/>
      <c r="R165" s="111"/>
    </row>
    <row r="166" spans="1:18" outlineLevel="1" x14ac:dyDescent="0.25">
      <c r="A166" s="13" t="s">
        <v>22</v>
      </c>
      <c r="B166" s="3">
        <v>183903000</v>
      </c>
      <c r="C166" s="3">
        <v>183649000</v>
      </c>
      <c r="D166" s="3">
        <v>86171000</v>
      </c>
      <c r="E166" s="3">
        <v>101079000</v>
      </c>
      <c r="F166" s="3">
        <v>108601000</v>
      </c>
      <c r="G166" s="3">
        <v>111900000</v>
      </c>
      <c r="H166" s="3">
        <v>116834000</v>
      </c>
      <c r="I166" s="3">
        <v>121187000</v>
      </c>
      <c r="J166" s="3">
        <v>119218000</v>
      </c>
      <c r="K166" s="3">
        <v>132147000</v>
      </c>
      <c r="L166" s="3">
        <v>148580000</v>
      </c>
      <c r="M166" s="48"/>
      <c r="N166" s="75">
        <v>101079000</v>
      </c>
      <c r="O166" s="75">
        <v>121187000</v>
      </c>
      <c r="P166" s="75">
        <f>L166</f>
        <v>148580000</v>
      </c>
      <c r="Q166" s="48"/>
      <c r="R166" s="111"/>
    </row>
    <row r="167" spans="1:18" outlineLevel="1" x14ac:dyDescent="0.25">
      <c r="A167" s="42" t="s">
        <v>151</v>
      </c>
      <c r="B167" s="4">
        <v>357164000</v>
      </c>
      <c r="C167" s="4">
        <v>358913000</v>
      </c>
      <c r="D167" s="4">
        <v>268598000</v>
      </c>
      <c r="E167" s="4">
        <v>286667000</v>
      </c>
      <c r="F167" s="4">
        <v>294984000</v>
      </c>
      <c r="G167" s="4">
        <v>303921000</v>
      </c>
      <c r="H167" s="4">
        <v>316253000</v>
      </c>
      <c r="I167" s="4">
        <v>328145000</v>
      </c>
      <c r="J167" s="4">
        <v>327727000</v>
      </c>
      <c r="K167" s="4">
        <v>343500000</v>
      </c>
      <c r="L167" s="4">
        <v>390240000</v>
      </c>
      <c r="M167" s="48"/>
      <c r="N167" s="87">
        <v>286667000</v>
      </c>
      <c r="O167" s="87">
        <v>328145000</v>
      </c>
      <c r="P167" s="87">
        <f>L167</f>
        <v>390240000</v>
      </c>
      <c r="Q167" s="48"/>
      <c r="R167" s="111"/>
    </row>
    <row r="168" spans="1:18" s="1" customFormat="1" ht="15.75" outlineLevel="1" thickBot="1" x14ac:dyDescent="0.3">
      <c r="A168" s="14" t="s">
        <v>152</v>
      </c>
      <c r="B168" s="56">
        <v>606547000</v>
      </c>
      <c r="C168" s="56">
        <v>593255000</v>
      </c>
      <c r="D168" s="56">
        <v>513220000</v>
      </c>
      <c r="E168" s="56">
        <v>531488000</v>
      </c>
      <c r="F168" s="56">
        <v>587497000</v>
      </c>
      <c r="G168" s="56">
        <v>592953000</v>
      </c>
      <c r="H168" s="56">
        <v>617237000</v>
      </c>
      <c r="I168" s="56">
        <v>630512000</v>
      </c>
      <c r="J168" s="56">
        <v>614965000</v>
      </c>
      <c r="K168" s="56">
        <v>626331000</v>
      </c>
      <c r="L168" s="56">
        <v>688282000</v>
      </c>
      <c r="M168" s="49"/>
      <c r="N168" s="83">
        <v>531488000</v>
      </c>
      <c r="O168" s="83">
        <v>630512000</v>
      </c>
      <c r="P168" s="83">
        <f>L168</f>
        <v>688282000</v>
      </c>
      <c r="Q168" s="49"/>
      <c r="R168" s="111"/>
    </row>
    <row r="169" spans="1:18" ht="15.75" outlineLevel="1" collapsed="1" thickTop="1" x14ac:dyDescent="0.25">
      <c r="A169" s="11"/>
      <c r="M169" s="48"/>
      <c r="Q169" s="48"/>
      <c r="R169" s="111"/>
    </row>
    <row r="170" spans="1:18" x14ac:dyDescent="0.25">
      <c r="M170" s="48"/>
      <c r="Q170" s="48"/>
      <c r="R170" s="111"/>
    </row>
    <row r="171" spans="1:18" ht="15.75" x14ac:dyDescent="0.25">
      <c r="A171" s="27" t="s">
        <v>109</v>
      </c>
      <c r="B171" s="28"/>
      <c r="C171" s="28"/>
      <c r="D171" s="28"/>
      <c r="E171" s="28"/>
      <c r="F171" s="28"/>
      <c r="G171" s="28"/>
      <c r="H171" s="28"/>
      <c r="I171" s="28"/>
      <c r="J171" s="28"/>
      <c r="K171" s="28"/>
      <c r="L171" s="28"/>
      <c r="M171" s="48"/>
      <c r="N171" s="28"/>
      <c r="O171" s="28"/>
      <c r="P171" s="28"/>
      <c r="Q171" s="48"/>
      <c r="R171" s="111"/>
    </row>
    <row r="172" spans="1:18" x14ac:dyDescent="0.25">
      <c r="M172" s="48"/>
      <c r="Q172" s="48"/>
      <c r="R172" s="111"/>
    </row>
    <row r="173" spans="1:18" ht="15.75" x14ac:dyDescent="0.25">
      <c r="A173" s="27" t="s">
        <v>74</v>
      </c>
      <c r="B173" s="28"/>
      <c r="C173" s="28"/>
      <c r="D173" s="28"/>
      <c r="E173" s="28"/>
      <c r="F173" s="28"/>
      <c r="G173" s="28"/>
      <c r="H173" s="28"/>
      <c r="I173" s="28"/>
      <c r="J173" s="28"/>
      <c r="K173" s="28"/>
      <c r="L173" s="28"/>
      <c r="M173" s="48"/>
      <c r="N173" s="28"/>
      <c r="O173" s="28"/>
      <c r="P173" s="28"/>
      <c r="Q173" s="48"/>
      <c r="R173" s="111"/>
    </row>
    <row r="174" spans="1:18" outlineLevel="1" x14ac:dyDescent="0.25">
      <c r="A174" s="25" t="s">
        <v>71</v>
      </c>
      <c r="B174" s="55">
        <v>56958000</v>
      </c>
      <c r="C174" s="55">
        <v>56056000</v>
      </c>
      <c r="D174" s="55">
        <v>57078000</v>
      </c>
      <c r="E174" s="55">
        <v>60798000</v>
      </c>
      <c r="F174" s="55">
        <v>57514000</v>
      </c>
      <c r="G174" s="55">
        <v>57657000</v>
      </c>
      <c r="H174" s="55">
        <v>56151000</v>
      </c>
      <c r="I174" s="55">
        <v>56863000</v>
      </c>
      <c r="J174" s="55">
        <v>57018000</v>
      </c>
      <c r="K174" s="55">
        <v>56211000</v>
      </c>
      <c r="L174" s="55">
        <v>59252000</v>
      </c>
      <c r="M174" s="48"/>
      <c r="N174" s="55">
        <v>230890000</v>
      </c>
      <c r="O174" s="55">
        <v>228185000</v>
      </c>
      <c r="P174" s="55">
        <f>SUM(I174:L174)</f>
        <v>229344000</v>
      </c>
      <c r="Q174" s="48"/>
      <c r="R174" s="111"/>
    </row>
    <row r="175" spans="1:18" outlineLevel="1" x14ac:dyDescent="0.25">
      <c r="A175" s="25" t="s">
        <v>72</v>
      </c>
      <c r="B175" s="3">
        <v>51934000</v>
      </c>
      <c r="C175" s="3">
        <v>53291000</v>
      </c>
      <c r="D175" s="3">
        <v>49033000</v>
      </c>
      <c r="E175" s="3">
        <v>53376000</v>
      </c>
      <c r="F175" s="3">
        <v>55485000</v>
      </c>
      <c r="G175" s="3">
        <v>53647000</v>
      </c>
      <c r="H175" s="3">
        <v>51683000</v>
      </c>
      <c r="I175" s="3">
        <v>56582000</v>
      </c>
      <c r="J175" s="3">
        <v>53796000</v>
      </c>
      <c r="K175" s="3">
        <v>52207000</v>
      </c>
      <c r="L175" s="3">
        <v>53291000</v>
      </c>
      <c r="M175" s="48"/>
      <c r="N175" s="3">
        <v>207634000</v>
      </c>
      <c r="O175" s="3">
        <v>217397000</v>
      </c>
      <c r="P175" s="3">
        <f>SUM(I175:L175)</f>
        <v>215876000</v>
      </c>
      <c r="Q175" s="48"/>
      <c r="R175" s="111"/>
    </row>
    <row r="176" spans="1:18" outlineLevel="1" x14ac:dyDescent="0.25">
      <c r="A176" s="25" t="s">
        <v>73</v>
      </c>
      <c r="B176" s="3">
        <v>44127000</v>
      </c>
      <c r="C176" s="3">
        <v>47237000</v>
      </c>
      <c r="D176" s="3">
        <v>45464000</v>
      </c>
      <c r="E176" s="3">
        <v>47898000</v>
      </c>
      <c r="F176" s="3">
        <v>50333000</v>
      </c>
      <c r="G176" s="3">
        <v>50437000</v>
      </c>
      <c r="H176" s="3">
        <v>51245000</v>
      </c>
      <c r="I176" s="3">
        <v>52926000</v>
      </c>
      <c r="J176" s="3">
        <v>50471000</v>
      </c>
      <c r="K176" s="3">
        <v>50812000</v>
      </c>
      <c r="L176" s="3">
        <v>52684000</v>
      </c>
      <c r="M176" s="48"/>
      <c r="N176" s="3">
        <v>184726000</v>
      </c>
      <c r="O176" s="3">
        <v>204941000</v>
      </c>
      <c r="P176" s="3">
        <f>SUM(I176:L176)</f>
        <v>206893000</v>
      </c>
      <c r="Q176" s="48"/>
      <c r="R176" s="111"/>
    </row>
    <row r="177" spans="1:18" s="1" customFormat="1" ht="15.75" outlineLevel="1" thickBot="1" x14ac:dyDescent="0.3">
      <c r="A177" s="45" t="s">
        <v>153</v>
      </c>
      <c r="B177" s="56">
        <v>153019000</v>
      </c>
      <c r="C177" s="56">
        <v>156584000</v>
      </c>
      <c r="D177" s="56">
        <v>151575000</v>
      </c>
      <c r="E177" s="56">
        <v>162072000</v>
      </c>
      <c r="F177" s="56">
        <v>163332000</v>
      </c>
      <c r="G177" s="56">
        <v>161741000</v>
      </c>
      <c r="H177" s="56">
        <v>159079000</v>
      </c>
      <c r="I177" s="56">
        <v>166371000</v>
      </c>
      <c r="J177" s="56">
        <v>161285000</v>
      </c>
      <c r="K177" s="56">
        <v>159230000</v>
      </c>
      <c r="L177" s="56">
        <v>165227000</v>
      </c>
      <c r="M177" s="49"/>
      <c r="N177" s="56">
        <v>623250000</v>
      </c>
      <c r="O177" s="56">
        <v>650523000</v>
      </c>
      <c r="P177" s="56">
        <f>SUM(I177:L177)</f>
        <v>652113000</v>
      </c>
      <c r="Q177" s="49"/>
      <c r="R177" s="111"/>
    </row>
    <row r="178" spans="1:18" s="1" customFormat="1" ht="15.75" outlineLevel="1" thickTop="1" x14ac:dyDescent="0.25">
      <c r="A178" s="103"/>
      <c r="B178" s="73"/>
      <c r="C178" s="73"/>
      <c r="D178" s="73"/>
      <c r="E178" s="73"/>
      <c r="F178" s="73"/>
      <c r="G178" s="73"/>
      <c r="H178" s="73"/>
      <c r="I178" s="73"/>
      <c r="J178" s="73"/>
      <c r="K178" s="73"/>
      <c r="L178" s="73"/>
      <c r="M178" s="49"/>
      <c r="N178" s="73"/>
      <c r="O178" s="73"/>
      <c r="P178" s="73"/>
      <c r="Q178" s="49"/>
      <c r="R178" s="111"/>
    </row>
    <row r="179" spans="1:18" ht="15.75" x14ac:dyDescent="0.25">
      <c r="A179" s="27" t="s">
        <v>137</v>
      </c>
      <c r="B179" s="28"/>
      <c r="C179" s="28"/>
      <c r="D179" s="28"/>
      <c r="E179" s="28"/>
      <c r="F179" s="28"/>
      <c r="G179" s="28"/>
      <c r="H179" s="28"/>
      <c r="I179" s="28"/>
      <c r="J179" s="28"/>
      <c r="K179" s="28"/>
      <c r="L179" s="28"/>
      <c r="M179" s="48"/>
      <c r="N179" s="28"/>
      <c r="O179" s="28"/>
      <c r="P179" s="28"/>
      <c r="Q179" s="48"/>
      <c r="R179" s="111"/>
    </row>
    <row r="180" spans="1:18" s="1" customFormat="1" outlineLevel="1" x14ac:dyDescent="0.25">
      <c r="A180" s="97" t="s">
        <v>71</v>
      </c>
      <c r="B180" s="105">
        <v>0.08</v>
      </c>
      <c r="C180" s="105">
        <v>0.06</v>
      </c>
      <c r="D180" s="105">
        <v>0.02</v>
      </c>
      <c r="E180" s="105">
        <v>0.06</v>
      </c>
      <c r="F180" s="105">
        <v>0.01</v>
      </c>
      <c r="G180" s="105">
        <v>0.03</v>
      </c>
      <c r="H180" s="105">
        <v>-0.02</v>
      </c>
      <c r="I180" s="105">
        <v>-0.06</v>
      </c>
      <c r="J180" s="105">
        <v>-0.01</v>
      </c>
      <c r="K180" s="105">
        <v>-0.03</v>
      </c>
      <c r="L180" s="105">
        <v>0.06</v>
      </c>
      <c r="M180" s="49"/>
      <c r="N180" s="105">
        <v>0.05</v>
      </c>
      <c r="O180" s="105">
        <v>-0.01</v>
      </c>
      <c r="P180" s="73"/>
      <c r="Q180" s="49"/>
      <c r="R180" s="111"/>
    </row>
    <row r="181" spans="1:18" s="1" customFormat="1" outlineLevel="1" x14ac:dyDescent="0.25">
      <c r="A181" s="97" t="s">
        <v>72</v>
      </c>
      <c r="B181" s="105">
        <v>0.22</v>
      </c>
      <c r="C181" s="105">
        <v>0.21</v>
      </c>
      <c r="D181" s="105">
        <v>0.09</v>
      </c>
      <c r="E181" s="105">
        <v>7.0000000000000007E-2</v>
      </c>
      <c r="F181" s="105">
        <v>7.0000000000000007E-2</v>
      </c>
      <c r="G181" s="105">
        <v>0.01</v>
      </c>
      <c r="H181" s="105">
        <v>0.05</v>
      </c>
      <c r="I181" s="105">
        <v>0.06</v>
      </c>
      <c r="J181" s="105">
        <v>-0.03</v>
      </c>
      <c r="K181" s="105">
        <v>-0.03</v>
      </c>
      <c r="L181" s="105">
        <v>0.03</v>
      </c>
      <c r="M181" s="49"/>
      <c r="N181" s="105">
        <v>0.14000000000000001</v>
      </c>
      <c r="O181" s="105">
        <v>0.05</v>
      </c>
      <c r="P181" s="73"/>
      <c r="Q181" s="49"/>
      <c r="R181" s="111"/>
    </row>
    <row r="182" spans="1:18" s="1" customFormat="1" outlineLevel="1" x14ac:dyDescent="0.25">
      <c r="A182" s="97" t="s">
        <v>73</v>
      </c>
      <c r="B182" s="105">
        <v>0.27</v>
      </c>
      <c r="C182" s="105">
        <v>0.27</v>
      </c>
      <c r="D182" s="105">
        <v>0.13</v>
      </c>
      <c r="E182" s="105">
        <v>0.08</v>
      </c>
      <c r="F182" s="105">
        <v>0.14000000000000001</v>
      </c>
      <c r="G182" s="105">
        <v>7.0000000000000007E-2</v>
      </c>
      <c r="H182" s="105">
        <v>0.13</v>
      </c>
      <c r="I182" s="105">
        <v>0.1</v>
      </c>
      <c r="J182" s="105">
        <v>0</v>
      </c>
      <c r="K182" s="105">
        <v>0.01</v>
      </c>
      <c r="L182" s="105">
        <v>0.03</v>
      </c>
      <c r="M182" s="49"/>
      <c r="N182" s="105">
        <v>0.18</v>
      </c>
      <c r="O182" s="105">
        <v>0.11</v>
      </c>
      <c r="P182" s="73"/>
      <c r="Q182" s="49"/>
      <c r="R182" s="111"/>
    </row>
    <row r="183" spans="1:18" s="1" customFormat="1" ht="15.75" outlineLevel="1" thickBot="1" x14ac:dyDescent="0.3">
      <c r="A183" s="45" t="s">
        <v>153</v>
      </c>
      <c r="B183" s="106">
        <v>0.18</v>
      </c>
      <c r="C183" s="106">
        <v>0.17</v>
      </c>
      <c r="D183" s="106">
        <v>7.0000000000000007E-2</v>
      </c>
      <c r="E183" s="106">
        <v>7.0000000000000007E-2</v>
      </c>
      <c r="F183" s="106">
        <v>7.0000000000000007E-2</v>
      </c>
      <c r="G183" s="106">
        <v>0.03</v>
      </c>
      <c r="H183" s="106">
        <v>0.05</v>
      </c>
      <c r="I183" s="106">
        <v>0.03</v>
      </c>
      <c r="J183" s="106">
        <v>-0.01</v>
      </c>
      <c r="K183" s="106">
        <v>-0.02</v>
      </c>
      <c r="L183" s="106">
        <v>0.04</v>
      </c>
      <c r="M183" s="49"/>
      <c r="N183" s="106">
        <v>0.12</v>
      </c>
      <c r="O183" s="106">
        <v>0.04</v>
      </c>
      <c r="P183" s="56"/>
      <c r="Q183" s="49"/>
      <c r="R183" s="111"/>
    </row>
    <row r="184" spans="1:18" ht="15.75" thickTop="1" x14ac:dyDescent="0.25">
      <c r="J184" s="32"/>
      <c r="K184" s="32"/>
      <c r="L184" s="32"/>
      <c r="M184" s="48"/>
      <c r="N184" s="32"/>
      <c r="O184" s="32"/>
      <c r="P184" s="32"/>
      <c r="Q184" s="48"/>
      <c r="R184" s="111"/>
    </row>
    <row r="185" spans="1:18" ht="15.75" x14ac:dyDescent="0.25">
      <c r="A185" s="27" t="s">
        <v>126</v>
      </c>
      <c r="B185" s="28"/>
      <c r="C185" s="28"/>
      <c r="D185" s="28"/>
      <c r="E185" s="28"/>
      <c r="F185" s="28"/>
      <c r="G185" s="28"/>
      <c r="H185" s="28"/>
      <c r="I185" s="28"/>
      <c r="J185" s="28"/>
      <c r="K185" s="28"/>
      <c r="L185" s="28"/>
      <c r="M185" s="48"/>
      <c r="N185" s="28"/>
      <c r="O185" s="28"/>
      <c r="P185" s="28"/>
      <c r="Q185" s="48"/>
      <c r="R185" s="111"/>
    </row>
    <row r="186" spans="1:18" outlineLevel="1" x14ac:dyDescent="0.25">
      <c r="A186" s="98" t="s">
        <v>127</v>
      </c>
      <c r="B186" s="100">
        <f t="shared" ref="B186:K186" si="39">B8</f>
        <v>153019000</v>
      </c>
      <c r="C186" s="100">
        <f t="shared" si="39"/>
        <v>156584000</v>
      </c>
      <c r="D186" s="100">
        <f t="shared" si="39"/>
        <v>151575000</v>
      </c>
      <c r="E186" s="100">
        <f t="shared" si="39"/>
        <v>162072000</v>
      </c>
      <c r="F186" s="100">
        <f t="shared" si="39"/>
        <v>163332000</v>
      </c>
      <c r="G186" s="100">
        <f t="shared" si="39"/>
        <v>161741000</v>
      </c>
      <c r="H186" s="100">
        <f t="shared" si="39"/>
        <v>159079000</v>
      </c>
      <c r="I186" s="100">
        <f t="shared" si="39"/>
        <v>166371000</v>
      </c>
      <c r="J186" s="100">
        <f t="shared" si="39"/>
        <v>161285000</v>
      </c>
      <c r="K186" s="100">
        <f t="shared" si="39"/>
        <v>159230000</v>
      </c>
      <c r="L186" s="100">
        <v>165227000</v>
      </c>
      <c r="M186" s="48"/>
      <c r="N186" s="100">
        <f>N8</f>
        <v>623250000</v>
      </c>
      <c r="O186" s="100">
        <f>O8</f>
        <v>650523000</v>
      </c>
      <c r="P186" s="32"/>
      <c r="Q186" s="48"/>
      <c r="R186" s="111"/>
    </row>
    <row r="187" spans="1:18" outlineLevel="1" x14ac:dyDescent="0.25">
      <c r="A187" s="97" t="s">
        <v>129</v>
      </c>
      <c r="B187" s="101"/>
      <c r="C187" s="101">
        <v>0.17</v>
      </c>
      <c r="D187" s="101">
        <v>7.0000000000000007E-2</v>
      </c>
      <c r="E187" s="101">
        <v>7.0000000000000007E-2</v>
      </c>
      <c r="F187" s="101">
        <v>7.0000000000000007E-2</v>
      </c>
      <c r="G187" s="101">
        <v>0.03</v>
      </c>
      <c r="H187" s="101">
        <v>0.05</v>
      </c>
      <c r="I187" s="101">
        <v>0.03</v>
      </c>
      <c r="J187" s="101">
        <v>-0.01</v>
      </c>
      <c r="K187" s="101">
        <v>-0.02</v>
      </c>
      <c r="L187" s="101">
        <v>0.04</v>
      </c>
      <c r="M187" s="48"/>
      <c r="N187" s="101">
        <v>0.12</v>
      </c>
      <c r="O187" s="101">
        <v>0.04</v>
      </c>
      <c r="P187" s="32"/>
      <c r="Q187" s="48"/>
      <c r="R187" s="111"/>
    </row>
    <row r="188" spans="1:18" outlineLevel="1" x14ac:dyDescent="0.25">
      <c r="A188" s="99" t="s">
        <v>128</v>
      </c>
      <c r="B188" s="101"/>
      <c r="C188" s="101">
        <v>0.14000000000000001</v>
      </c>
      <c r="D188" s="101">
        <v>0.08</v>
      </c>
      <c r="E188" s="101">
        <v>0.08</v>
      </c>
      <c r="F188" s="101">
        <v>0.09</v>
      </c>
      <c r="G188" s="101">
        <v>0.05</v>
      </c>
      <c r="H188" s="101">
        <v>0.06</v>
      </c>
      <c r="I188" s="101">
        <v>0.03</v>
      </c>
      <c r="J188" s="102">
        <v>-5.0000000000000001E-3</v>
      </c>
      <c r="K188" s="101">
        <v>-0.01</v>
      </c>
      <c r="L188" s="101">
        <v>0.03</v>
      </c>
      <c r="M188" s="48"/>
      <c r="N188" s="101">
        <v>0.11</v>
      </c>
      <c r="O188" s="101">
        <v>0.06</v>
      </c>
      <c r="P188" s="32"/>
      <c r="Q188" s="48"/>
      <c r="R188" s="111"/>
    </row>
    <row r="189" spans="1:18" outlineLevel="1" x14ac:dyDescent="0.25">
      <c r="A189" s="99" t="s">
        <v>136</v>
      </c>
      <c r="B189" s="101"/>
      <c r="C189" s="101">
        <v>0.14000000000000001</v>
      </c>
      <c r="D189" s="101">
        <v>0.11</v>
      </c>
      <c r="E189" s="101">
        <v>0.11</v>
      </c>
      <c r="F189" s="101">
        <v>0.09</v>
      </c>
      <c r="G189" s="101">
        <v>0.05</v>
      </c>
      <c r="H189" s="101">
        <v>0.06</v>
      </c>
      <c r="I189" s="101">
        <v>0.03</v>
      </c>
      <c r="J189" s="102">
        <v>-5.0000000000000001E-3</v>
      </c>
      <c r="K189" s="101">
        <v>-0.01</v>
      </c>
      <c r="L189" s="101">
        <v>0.03</v>
      </c>
      <c r="M189" s="48"/>
      <c r="N189" s="101">
        <v>0.14000000000000001</v>
      </c>
      <c r="O189" s="101">
        <v>0.06</v>
      </c>
      <c r="P189" s="32"/>
      <c r="Q189" s="48"/>
      <c r="R189" s="111"/>
    </row>
    <row r="190" spans="1:18" outlineLevel="1" x14ac:dyDescent="0.25">
      <c r="A190" s="97"/>
      <c r="J190" s="32"/>
      <c r="K190" s="32"/>
      <c r="L190" s="32"/>
      <c r="M190" s="48"/>
      <c r="N190" s="32"/>
      <c r="O190" s="32"/>
      <c r="P190" s="32"/>
      <c r="Q190" s="48"/>
      <c r="R190" s="111"/>
    </row>
    <row r="191" spans="1:18" outlineLevel="1" x14ac:dyDescent="0.25">
      <c r="A191" s="98" t="s">
        <v>130</v>
      </c>
      <c r="B191" s="100">
        <f>B5</f>
        <v>89735000</v>
      </c>
      <c r="C191" s="100">
        <f t="shared" ref="C191:O191" si="40">C5</f>
        <v>91718000</v>
      </c>
      <c r="D191" s="100">
        <f t="shared" si="40"/>
        <v>88713000</v>
      </c>
      <c r="E191" s="100">
        <f t="shared" si="40"/>
        <v>95564000</v>
      </c>
      <c r="F191" s="100">
        <f t="shared" si="40"/>
        <v>98113000</v>
      </c>
      <c r="G191" s="100">
        <f t="shared" si="40"/>
        <v>96993000</v>
      </c>
      <c r="H191" s="100">
        <f t="shared" si="40"/>
        <v>96233000</v>
      </c>
      <c r="I191" s="100">
        <f t="shared" si="40"/>
        <v>100902000</v>
      </c>
      <c r="J191" s="100">
        <f t="shared" si="40"/>
        <v>99736000</v>
      </c>
      <c r="K191" s="100">
        <f t="shared" si="40"/>
        <v>98164000</v>
      </c>
      <c r="L191" s="100">
        <v>102816000</v>
      </c>
      <c r="M191" s="48"/>
      <c r="N191" s="100">
        <f t="shared" si="40"/>
        <v>365730000</v>
      </c>
      <c r="O191" s="100">
        <f t="shared" si="40"/>
        <v>392241000</v>
      </c>
      <c r="P191" s="32"/>
      <c r="Q191" s="48"/>
      <c r="R191" s="111"/>
    </row>
    <row r="192" spans="1:18" outlineLevel="1" x14ac:dyDescent="0.25">
      <c r="A192" s="97" t="s">
        <v>131</v>
      </c>
      <c r="B192" s="101"/>
      <c r="C192" s="101">
        <v>0.12</v>
      </c>
      <c r="D192" s="101">
        <v>0.08</v>
      </c>
      <c r="E192" s="101">
        <v>0.09</v>
      </c>
      <c r="F192" s="101">
        <v>0.09</v>
      </c>
      <c r="G192" s="101">
        <v>0.06</v>
      </c>
      <c r="H192" s="101">
        <v>0.08</v>
      </c>
      <c r="I192" s="101">
        <v>0.06</v>
      </c>
      <c r="J192" s="101">
        <v>0.02</v>
      </c>
      <c r="K192" s="101">
        <v>0.01</v>
      </c>
      <c r="L192" s="101">
        <v>7.0000000000000007E-2</v>
      </c>
      <c r="M192" s="48"/>
      <c r="N192" s="101">
        <v>0.1</v>
      </c>
      <c r="O192" s="101">
        <v>7.0000000000000007E-2</v>
      </c>
      <c r="P192" s="32"/>
      <c r="Q192" s="48"/>
      <c r="R192" s="111"/>
    </row>
    <row r="193" spans="1:18" ht="30" outlineLevel="1" x14ac:dyDescent="0.25">
      <c r="A193" s="97" t="s">
        <v>132</v>
      </c>
      <c r="B193" s="101"/>
      <c r="C193" s="101">
        <v>0.1</v>
      </c>
      <c r="D193" s="101">
        <v>0.09</v>
      </c>
      <c r="E193" s="101">
        <v>0.1</v>
      </c>
      <c r="F193" s="101">
        <v>0.12</v>
      </c>
      <c r="G193" s="101">
        <v>7.0000000000000007E-2</v>
      </c>
      <c r="H193" s="101">
        <v>0.1</v>
      </c>
      <c r="I193" s="101">
        <v>0.06</v>
      </c>
      <c r="J193" s="101">
        <v>0.02</v>
      </c>
      <c r="K193" s="101">
        <v>0.02</v>
      </c>
      <c r="L193" s="101">
        <v>0.06</v>
      </c>
      <c r="M193" s="48"/>
      <c r="N193" s="101">
        <v>0.09</v>
      </c>
      <c r="O193" s="101">
        <v>0.09</v>
      </c>
      <c r="P193" s="32"/>
      <c r="Q193" s="48"/>
      <c r="R193" s="111"/>
    </row>
    <row r="194" spans="1:18" outlineLevel="1" x14ac:dyDescent="0.25">
      <c r="A194" s="97"/>
      <c r="J194" s="32"/>
      <c r="K194" s="32"/>
      <c r="L194" s="32"/>
      <c r="M194" s="48"/>
      <c r="N194" s="32"/>
      <c r="O194" s="32"/>
      <c r="P194" s="32"/>
      <c r="Q194" s="48"/>
      <c r="R194" s="111"/>
    </row>
    <row r="195" spans="1:18" outlineLevel="1" x14ac:dyDescent="0.25">
      <c r="A195" s="98" t="s">
        <v>133</v>
      </c>
      <c r="B195" s="86">
        <f>B6</f>
        <v>60573000</v>
      </c>
      <c r="C195" s="86">
        <f t="shared" ref="C195:O195" si="41">C6</f>
        <v>64866000</v>
      </c>
      <c r="D195" s="86">
        <f t="shared" si="41"/>
        <v>62862000</v>
      </c>
      <c r="E195" s="86">
        <f t="shared" si="41"/>
        <v>66508000</v>
      </c>
      <c r="F195" s="86">
        <f t="shared" si="41"/>
        <v>65219000</v>
      </c>
      <c r="G195" s="86">
        <f t="shared" si="41"/>
        <v>64748000</v>
      </c>
      <c r="H195" s="86">
        <f t="shared" si="41"/>
        <v>62846000</v>
      </c>
      <c r="I195" s="86">
        <f t="shared" si="41"/>
        <v>65469000</v>
      </c>
      <c r="J195" s="86">
        <f t="shared" si="41"/>
        <v>61549000</v>
      </c>
      <c r="K195" s="86">
        <f t="shared" si="41"/>
        <v>61066000</v>
      </c>
      <c r="L195" s="86">
        <v>62411000</v>
      </c>
      <c r="M195" s="48"/>
      <c r="N195" s="86">
        <f t="shared" si="41"/>
        <v>254809000</v>
      </c>
      <c r="O195" s="86">
        <f t="shared" si="41"/>
        <v>258282000</v>
      </c>
      <c r="P195" s="32"/>
      <c r="Q195" s="48"/>
      <c r="R195" s="111"/>
    </row>
    <row r="196" spans="1:18" outlineLevel="1" x14ac:dyDescent="0.25">
      <c r="A196" s="97" t="s">
        <v>134</v>
      </c>
      <c r="B196" s="101"/>
      <c r="C196" s="101">
        <v>0.35</v>
      </c>
      <c r="D196" s="101">
        <v>0.02</v>
      </c>
      <c r="E196" s="101">
        <v>0.12</v>
      </c>
      <c r="F196" s="101">
        <v>0.08</v>
      </c>
      <c r="G196" s="101">
        <v>0</v>
      </c>
      <c r="H196" s="101">
        <v>0</v>
      </c>
      <c r="I196" s="101">
        <v>-0.02</v>
      </c>
      <c r="J196" s="101">
        <v>-0.06</v>
      </c>
      <c r="K196" s="101">
        <v>-0.06</v>
      </c>
      <c r="L196" s="101">
        <v>-0.01</v>
      </c>
      <c r="M196" s="48"/>
      <c r="N196" s="101">
        <v>0.22</v>
      </c>
      <c r="O196" s="101">
        <v>0.01</v>
      </c>
      <c r="P196" s="32"/>
      <c r="Q196" s="48"/>
      <c r="R196" s="111"/>
    </row>
    <row r="197" spans="1:18" ht="30" outlineLevel="1" x14ac:dyDescent="0.25">
      <c r="A197" s="97" t="s">
        <v>135</v>
      </c>
      <c r="B197" s="101"/>
      <c r="C197" s="101">
        <v>0.32</v>
      </c>
      <c r="D197" s="101">
        <v>0.04</v>
      </c>
      <c r="E197" s="101">
        <v>0.13</v>
      </c>
      <c r="F197" s="101">
        <v>0.1</v>
      </c>
      <c r="G197" s="101">
        <v>0.02</v>
      </c>
      <c r="H197" s="101">
        <v>0.01</v>
      </c>
      <c r="I197" s="101">
        <v>0</v>
      </c>
      <c r="J197" s="101">
        <v>-0.05</v>
      </c>
      <c r="K197" s="101">
        <v>-0.05</v>
      </c>
      <c r="L197" s="101">
        <v>-0.01</v>
      </c>
      <c r="M197" s="48"/>
      <c r="N197" s="101">
        <v>0.21</v>
      </c>
      <c r="O197" s="101">
        <v>0.03</v>
      </c>
      <c r="P197" s="32"/>
      <c r="Q197" s="48"/>
      <c r="R197" s="111"/>
    </row>
    <row r="198" spans="1:18" x14ac:dyDescent="0.25">
      <c r="J198" s="32"/>
      <c r="K198" s="32"/>
      <c r="L198" s="32"/>
      <c r="M198" s="48"/>
      <c r="N198" s="101"/>
      <c r="O198" s="101"/>
      <c r="P198" s="32"/>
      <c r="Q198" s="48"/>
      <c r="R198" s="111"/>
    </row>
    <row r="199" spans="1:18" ht="15.75" x14ac:dyDescent="0.25">
      <c r="A199" s="27" t="s">
        <v>122</v>
      </c>
      <c r="B199" s="28"/>
      <c r="C199" s="28"/>
      <c r="D199" s="28"/>
      <c r="E199" s="28"/>
      <c r="F199" s="28"/>
      <c r="G199" s="28"/>
      <c r="H199" s="28"/>
      <c r="I199" s="28"/>
      <c r="J199" s="28"/>
      <c r="K199" s="28"/>
      <c r="L199" s="28"/>
      <c r="M199" s="48"/>
      <c r="N199" s="28"/>
      <c r="O199" s="28"/>
      <c r="P199" s="28"/>
      <c r="Q199" s="48"/>
      <c r="R199" s="111"/>
    </row>
    <row r="200" spans="1:18" outlineLevel="1" x14ac:dyDescent="0.25">
      <c r="A200" s="25" t="s">
        <v>153</v>
      </c>
      <c r="B200" s="79">
        <v>153</v>
      </c>
      <c r="C200" s="79">
        <v>156.6</v>
      </c>
      <c r="D200" s="79">
        <v>151.6</v>
      </c>
      <c r="E200" s="79">
        <v>162.1</v>
      </c>
      <c r="F200" s="79">
        <v>163.30000000000001</v>
      </c>
      <c r="G200" s="79">
        <v>161.69999999999999</v>
      </c>
      <c r="H200" s="79">
        <v>159.1</v>
      </c>
      <c r="I200" s="79">
        <v>166.4</v>
      </c>
      <c r="J200" s="79">
        <v>161.30000000000001</v>
      </c>
      <c r="K200" s="79">
        <v>159.19999999999999</v>
      </c>
      <c r="L200" s="79">
        <v>165.2</v>
      </c>
      <c r="M200" s="48"/>
      <c r="N200" s="79">
        <v>623.30000000000007</v>
      </c>
      <c r="O200" s="79">
        <v>650.5</v>
      </c>
      <c r="P200" s="79">
        <f>SUM(I200:L200)</f>
        <v>652.1</v>
      </c>
      <c r="Q200" s="48"/>
      <c r="R200" s="111"/>
    </row>
    <row r="201" spans="1:18" ht="17.25" outlineLevel="1" x14ac:dyDescent="0.25">
      <c r="A201" s="25" t="s">
        <v>172</v>
      </c>
      <c r="B201" s="110">
        <v>-18.3</v>
      </c>
      <c r="C201" s="79">
        <v>0.4</v>
      </c>
      <c r="D201" s="79">
        <v>1.5</v>
      </c>
      <c r="E201" s="79">
        <v>-1.8</v>
      </c>
      <c r="F201" s="79">
        <v>-2.2000000000000002</v>
      </c>
      <c r="G201" s="79">
        <v>-0.2</v>
      </c>
      <c r="H201" s="79">
        <v>0.4</v>
      </c>
      <c r="I201" s="79">
        <v>4.4000000000000004</v>
      </c>
      <c r="J201" s="79">
        <v>-3</v>
      </c>
      <c r="K201" s="79">
        <v>-0.7</v>
      </c>
      <c r="L201" s="79">
        <v>6.4</v>
      </c>
      <c r="M201" s="48"/>
      <c r="N201" s="79">
        <v>-18.200000000000003</v>
      </c>
      <c r="O201" s="79">
        <v>2.4</v>
      </c>
      <c r="P201" s="79">
        <f>SUM(I201:L201)</f>
        <v>7.1000000000000005</v>
      </c>
      <c r="Q201" s="48"/>
      <c r="R201" s="111"/>
    </row>
    <row r="202" spans="1:18" ht="15.75" outlineLevel="1" thickBot="1" x14ac:dyDescent="0.3">
      <c r="A202" s="72" t="s">
        <v>154</v>
      </c>
      <c r="B202" s="74">
        <v>134.69999999999999</v>
      </c>
      <c r="C202" s="74">
        <v>157</v>
      </c>
      <c r="D202" s="74">
        <v>153.1</v>
      </c>
      <c r="E202" s="74">
        <v>160.30000000000001</v>
      </c>
      <c r="F202" s="74">
        <v>161.10000000000002</v>
      </c>
      <c r="G202" s="74">
        <v>161.5</v>
      </c>
      <c r="H202" s="74">
        <v>159.5</v>
      </c>
      <c r="I202" s="74">
        <v>170.8</v>
      </c>
      <c r="J202" s="74">
        <v>158.19999999999999</v>
      </c>
      <c r="K202" s="74">
        <v>158.6</v>
      </c>
      <c r="L202" s="74">
        <v>171.7</v>
      </c>
      <c r="M202" s="48"/>
      <c r="N202" s="74">
        <v>605.09999999999991</v>
      </c>
      <c r="O202" s="74">
        <v>652.90000000000009</v>
      </c>
      <c r="P202" s="74">
        <f t="shared" ref="P200:P202" si="42">SUM(I202:L202)</f>
        <v>659.3</v>
      </c>
      <c r="Q202" s="48"/>
      <c r="R202" s="111"/>
    </row>
    <row r="203" spans="1:18" ht="15.75" outlineLevel="1" thickTop="1" x14ac:dyDescent="0.25">
      <c r="A203" s="72"/>
      <c r="B203" s="108"/>
      <c r="C203" s="108"/>
      <c r="D203" s="108"/>
      <c r="E203" s="108"/>
      <c r="F203" s="108"/>
      <c r="G203" s="108"/>
      <c r="H203" s="108"/>
      <c r="I203" s="108"/>
      <c r="J203" s="108"/>
      <c r="K203" s="108"/>
      <c r="L203" s="108"/>
      <c r="M203" s="48"/>
      <c r="N203" s="108"/>
      <c r="O203" s="108"/>
      <c r="P203" s="108"/>
      <c r="Q203" s="48"/>
      <c r="R203" s="111"/>
    </row>
    <row r="204" spans="1:18" ht="42.75" customHeight="1" outlineLevel="1" x14ac:dyDescent="0.25">
      <c r="A204" s="114" t="s">
        <v>173</v>
      </c>
      <c r="B204" s="114"/>
      <c r="C204" s="114"/>
      <c r="D204" s="114"/>
      <c r="E204" s="114"/>
      <c r="F204" s="114"/>
      <c r="G204" s="114"/>
      <c r="H204" s="108"/>
      <c r="I204" s="108"/>
      <c r="J204" s="108"/>
      <c r="K204" s="108"/>
      <c r="L204" s="108"/>
      <c r="M204" s="48"/>
      <c r="N204" s="108"/>
      <c r="O204" s="108"/>
      <c r="P204" s="108"/>
      <c r="Q204" s="48"/>
      <c r="R204" s="111"/>
    </row>
    <row r="205" spans="1:18" x14ac:dyDescent="0.25">
      <c r="B205" s="107"/>
      <c r="C205" s="107"/>
      <c r="D205" s="107"/>
      <c r="E205" s="107"/>
      <c r="F205" s="107"/>
      <c r="G205" s="107"/>
      <c r="H205" s="107"/>
      <c r="I205" s="107"/>
      <c r="J205" s="107"/>
      <c r="K205" s="107"/>
      <c r="L205" s="107"/>
      <c r="M205" s="48"/>
      <c r="N205" s="32"/>
      <c r="O205" s="32"/>
      <c r="P205" s="32"/>
      <c r="Q205" s="48"/>
      <c r="R205" s="111"/>
    </row>
    <row r="206" spans="1:18" ht="15.75" x14ac:dyDescent="0.25">
      <c r="A206" s="27" t="s">
        <v>121</v>
      </c>
      <c r="B206" s="28"/>
      <c r="C206" s="28"/>
      <c r="D206" s="28"/>
      <c r="E206" s="28"/>
      <c r="F206" s="28"/>
      <c r="G206" s="28"/>
      <c r="H206" s="28"/>
      <c r="I206" s="28"/>
      <c r="J206" s="28"/>
      <c r="K206" s="28"/>
      <c r="L206" s="28"/>
      <c r="M206" s="48"/>
      <c r="N206" s="28"/>
      <c r="O206" s="28"/>
      <c r="P206" s="28"/>
      <c r="Q206" s="48"/>
      <c r="R206" s="111"/>
    </row>
    <row r="207" spans="1:18" outlineLevel="1" x14ac:dyDescent="0.25">
      <c r="A207" s="22" t="s">
        <v>155</v>
      </c>
      <c r="B207" s="3"/>
      <c r="C207" s="3"/>
      <c r="D207" s="3"/>
      <c r="E207" s="3"/>
      <c r="F207" s="3"/>
      <c r="G207" s="3"/>
      <c r="H207" s="3"/>
      <c r="I207" s="3"/>
      <c r="J207" s="3"/>
      <c r="K207" s="3"/>
      <c r="L207" s="3"/>
      <c r="M207" s="48"/>
      <c r="N207" s="3"/>
      <c r="O207" s="3"/>
      <c r="P207" s="3"/>
      <c r="Q207" s="48"/>
      <c r="R207" s="111"/>
    </row>
    <row r="208" spans="1:18" outlineLevel="1" x14ac:dyDescent="0.25">
      <c r="A208" s="25" t="s">
        <v>27</v>
      </c>
      <c r="B208" s="81">
        <v>8</v>
      </c>
      <c r="C208" s="81">
        <v>8.4</v>
      </c>
      <c r="D208" s="81">
        <v>8.6999999999999993</v>
      </c>
      <c r="E208" s="81">
        <v>8.9</v>
      </c>
      <c r="F208" s="81">
        <v>9.3000000000000007</v>
      </c>
      <c r="G208" s="81">
        <v>9.3000000000000007</v>
      </c>
      <c r="H208" s="81">
        <v>9.6</v>
      </c>
      <c r="I208" s="81">
        <v>9.9</v>
      </c>
      <c r="J208" s="81">
        <v>8.1999999999999993</v>
      </c>
      <c r="K208" s="81">
        <v>8.6</v>
      </c>
      <c r="L208" s="81">
        <v>7.5</v>
      </c>
      <c r="M208" s="48"/>
      <c r="N208" s="81">
        <v>34</v>
      </c>
      <c r="O208" s="81">
        <v>38.1</v>
      </c>
      <c r="P208" s="81">
        <f>SUM(I208:L208)</f>
        <v>34.200000000000003</v>
      </c>
      <c r="Q208" s="48"/>
      <c r="R208" s="111"/>
    </row>
    <row r="209" spans="1:18" outlineLevel="1" x14ac:dyDescent="0.25">
      <c r="A209" s="25" t="s">
        <v>30</v>
      </c>
      <c r="B209" s="81">
        <v>1.5</v>
      </c>
      <c r="C209" s="81">
        <v>1.5</v>
      </c>
      <c r="D209" s="81">
        <v>1.6</v>
      </c>
      <c r="E209" s="81">
        <v>1.5</v>
      </c>
      <c r="F209" s="81">
        <v>1.3</v>
      </c>
      <c r="G209" s="81">
        <v>1.2</v>
      </c>
      <c r="H209" s="81">
        <v>1.2</v>
      </c>
      <c r="I209" s="81">
        <v>1.1000000000000001</v>
      </c>
      <c r="J209" s="81">
        <v>1.1000000000000001</v>
      </c>
      <c r="K209" s="81">
        <v>1</v>
      </c>
      <c r="L209" s="81">
        <v>0.9</v>
      </c>
      <c r="M209" s="48"/>
      <c r="N209" s="81">
        <v>6.1</v>
      </c>
      <c r="O209" s="81">
        <v>4.8000000000000007</v>
      </c>
      <c r="P209" s="81">
        <f>SUM(I209:L209)</f>
        <v>4.1000000000000005</v>
      </c>
      <c r="Q209" s="48"/>
      <c r="R209" s="111"/>
    </row>
    <row r="210" spans="1:18" ht="9.9499999999999993" customHeight="1" outlineLevel="1" x14ac:dyDescent="0.25">
      <c r="A210" s="25"/>
      <c r="B210" s="81"/>
      <c r="C210" s="81"/>
      <c r="D210" s="81"/>
      <c r="E210" s="81"/>
      <c r="F210" s="81"/>
      <c r="G210" s="81"/>
      <c r="H210" s="81"/>
      <c r="I210" s="81"/>
      <c r="J210" s="81"/>
      <c r="K210" s="81"/>
      <c r="L210" s="81"/>
      <c r="M210" s="48"/>
      <c r="N210" s="81"/>
      <c r="O210" s="81"/>
      <c r="P210" s="81"/>
      <c r="Q210" s="48"/>
      <c r="R210" s="111"/>
    </row>
    <row r="211" spans="1:18" outlineLevel="1" x14ac:dyDescent="0.25">
      <c r="A211" s="22" t="s">
        <v>156</v>
      </c>
      <c r="B211" s="81"/>
      <c r="C211" s="81"/>
      <c r="D211" s="81"/>
      <c r="E211" s="81"/>
      <c r="F211" s="81"/>
      <c r="G211" s="81"/>
      <c r="H211" s="81"/>
      <c r="I211" s="81"/>
      <c r="J211" s="81"/>
      <c r="K211" s="81"/>
      <c r="L211" s="81"/>
      <c r="M211" s="48"/>
      <c r="N211" s="81"/>
      <c r="O211" s="81"/>
      <c r="P211" s="81"/>
      <c r="Q211" s="48"/>
      <c r="R211" s="111"/>
    </row>
    <row r="212" spans="1:18" outlineLevel="1" x14ac:dyDescent="0.25">
      <c r="A212" s="25" t="s">
        <v>27</v>
      </c>
      <c r="B212" s="81">
        <v>0.4</v>
      </c>
      <c r="C212" s="81">
        <v>0.4</v>
      </c>
      <c r="D212" s="81">
        <v>0.5</v>
      </c>
      <c r="E212" s="81">
        <v>0.4</v>
      </c>
      <c r="F212" s="81">
        <v>0.5</v>
      </c>
      <c r="G212" s="81">
        <v>0.5</v>
      </c>
      <c r="H212" s="81">
        <v>0.5</v>
      </c>
      <c r="I212" s="81">
        <v>0.8</v>
      </c>
      <c r="J212" s="81">
        <v>0.6</v>
      </c>
      <c r="K212" s="81">
        <v>0.7</v>
      </c>
      <c r="L212" s="81">
        <v>0.7</v>
      </c>
      <c r="M212" s="48"/>
      <c r="N212" s="81">
        <v>1.7000000000000002</v>
      </c>
      <c r="O212" s="81">
        <v>2.2999999999999998</v>
      </c>
      <c r="P212" s="81">
        <f>SUM(I212:L212)</f>
        <v>2.8</v>
      </c>
      <c r="Q212" s="48"/>
      <c r="R212" s="111"/>
    </row>
    <row r="213" spans="1:18" outlineLevel="1" x14ac:dyDescent="0.25">
      <c r="A213" s="25" t="s">
        <v>30</v>
      </c>
      <c r="B213" s="81">
        <v>1.1000000000000001</v>
      </c>
      <c r="C213" s="81">
        <v>0.9</v>
      </c>
      <c r="D213" s="81">
        <v>0.9</v>
      </c>
      <c r="E213" s="81">
        <v>0.9</v>
      </c>
      <c r="F213" s="81">
        <v>0.8</v>
      </c>
      <c r="G213" s="81">
        <v>2.4</v>
      </c>
      <c r="H213" s="81">
        <v>0.7</v>
      </c>
      <c r="I213" s="81">
        <v>0.8</v>
      </c>
      <c r="J213" s="81">
        <v>0.6</v>
      </c>
      <c r="K213" s="81">
        <v>0.5</v>
      </c>
      <c r="L213" s="81">
        <v>0.6</v>
      </c>
      <c r="M213" s="48"/>
      <c r="N213" s="81">
        <v>3.8</v>
      </c>
      <c r="O213" s="81">
        <v>4.7</v>
      </c>
      <c r="P213" s="81">
        <f>SUM(I213:L213)</f>
        <v>2.5</v>
      </c>
      <c r="Q213" s="48"/>
      <c r="R213" s="111"/>
    </row>
    <row r="214" spans="1:18" s="1" customFormat="1" ht="15.75" outlineLevel="1" thickBot="1" x14ac:dyDescent="0.3">
      <c r="A214" s="41" t="s">
        <v>157</v>
      </c>
      <c r="B214" s="74">
        <v>11</v>
      </c>
      <c r="C214" s="74">
        <v>11.200000000000001</v>
      </c>
      <c r="D214" s="74">
        <v>11.7</v>
      </c>
      <c r="E214" s="74">
        <v>11.700000000000001</v>
      </c>
      <c r="F214" s="74">
        <v>11.900000000000002</v>
      </c>
      <c r="G214" s="74">
        <v>13.4</v>
      </c>
      <c r="H214" s="74">
        <v>11.999999999999998</v>
      </c>
      <c r="I214" s="74">
        <v>12.600000000000001</v>
      </c>
      <c r="J214" s="74">
        <v>10.499999999999998</v>
      </c>
      <c r="K214" s="74">
        <v>10.799999999999999</v>
      </c>
      <c r="L214" s="74">
        <v>9.6999999999999993</v>
      </c>
      <c r="M214" s="49"/>
      <c r="N214" s="74">
        <v>45.600000000000009</v>
      </c>
      <c r="O214" s="74">
        <v>49.900000000000006</v>
      </c>
      <c r="P214" s="74">
        <f>SUM(I214:L214)</f>
        <v>43.599999999999994</v>
      </c>
      <c r="Q214" s="49"/>
      <c r="R214" s="111"/>
    </row>
    <row r="215" spans="1:18" ht="15.75" outlineLevel="1" collapsed="1" thickTop="1" x14ac:dyDescent="0.25">
      <c r="A215" s="25"/>
      <c r="B215" s="3"/>
      <c r="C215" s="3"/>
      <c r="D215" s="3"/>
      <c r="E215" s="3"/>
      <c r="F215" s="3"/>
      <c r="G215" s="3"/>
      <c r="H215" s="3"/>
      <c r="I215" s="3"/>
      <c r="J215" s="3"/>
      <c r="K215" s="3"/>
      <c r="L215" s="3"/>
      <c r="M215" s="48"/>
      <c r="P215" s="3"/>
      <c r="Q215" s="48"/>
      <c r="R215" s="111"/>
    </row>
    <row r="216" spans="1:18" x14ac:dyDescent="0.25">
      <c r="M216" s="48"/>
      <c r="Q216" s="48"/>
      <c r="R216" s="111"/>
    </row>
    <row r="217" spans="1:18" ht="15.75" x14ac:dyDescent="0.25">
      <c r="A217" s="27" t="s">
        <v>158</v>
      </c>
      <c r="B217" s="28"/>
      <c r="C217" s="28"/>
      <c r="D217" s="28"/>
      <c r="E217" s="28"/>
      <c r="F217" s="28"/>
      <c r="G217" s="28"/>
      <c r="H217" s="28"/>
      <c r="I217" s="28"/>
      <c r="J217" s="28"/>
      <c r="K217" s="28"/>
      <c r="L217" s="28"/>
      <c r="M217" s="48"/>
      <c r="N217" s="28"/>
      <c r="O217" s="28"/>
      <c r="P217" s="28"/>
      <c r="Q217" s="48"/>
      <c r="R217" s="111"/>
    </row>
    <row r="218" spans="1:18" outlineLevel="1" x14ac:dyDescent="0.25">
      <c r="A218" s="25" t="s">
        <v>27</v>
      </c>
      <c r="B218" s="55">
        <v>174000</v>
      </c>
      <c r="C218" s="55">
        <v>140000</v>
      </c>
      <c r="D218" s="55">
        <v>116000</v>
      </c>
      <c r="E218" s="55">
        <v>93000</v>
      </c>
      <c r="F218" s="55">
        <v>85000</v>
      </c>
      <c r="G218" s="55">
        <v>105000</v>
      </c>
      <c r="H218" s="55">
        <v>55000</v>
      </c>
      <c r="I218" s="55">
        <v>-25000</v>
      </c>
      <c r="J218" s="55">
        <v>51000</v>
      </c>
      <c r="K218" s="55">
        <v>99000</v>
      </c>
      <c r="L218" s="55">
        <v>125000</v>
      </c>
      <c r="M218" s="48"/>
      <c r="N218" s="55">
        <v>523000</v>
      </c>
      <c r="O218" s="55">
        <v>220000</v>
      </c>
      <c r="P218" s="55">
        <f>SUM(I218:L218)</f>
        <v>250000</v>
      </c>
      <c r="Q218" s="48"/>
      <c r="R218" s="111"/>
    </row>
    <row r="219" spans="1:18" outlineLevel="1" x14ac:dyDescent="0.25">
      <c r="A219" s="25" t="s">
        <v>120</v>
      </c>
      <c r="B219" s="3">
        <v>427000</v>
      </c>
      <c r="C219" s="3">
        <v>715000</v>
      </c>
      <c r="D219" s="3">
        <v>404000</v>
      </c>
      <c r="E219" s="3">
        <v>672000</v>
      </c>
      <c r="F219" s="3">
        <v>582000</v>
      </c>
      <c r="G219" s="3">
        <v>675000</v>
      </c>
      <c r="H219" s="3">
        <v>366000</v>
      </c>
      <c r="I219" s="3">
        <v>311000</v>
      </c>
      <c r="J219" s="3">
        <v>460000</v>
      </c>
      <c r="K219" s="3">
        <v>374000</v>
      </c>
      <c r="L219" s="3">
        <v>467000</v>
      </c>
      <c r="M219" s="48"/>
      <c r="N219" s="3">
        <v>2218000</v>
      </c>
      <c r="O219" s="3">
        <v>1934000</v>
      </c>
      <c r="P219" s="3">
        <f>SUM(I219:L219)</f>
        <v>1612000</v>
      </c>
      <c r="Q219" s="48"/>
      <c r="R219" s="111"/>
    </row>
    <row r="220" spans="1:18" outlineLevel="1" x14ac:dyDescent="0.25">
      <c r="A220" s="25" t="s">
        <v>29</v>
      </c>
      <c r="B220" s="3">
        <v>1477000</v>
      </c>
      <c r="C220" s="3">
        <v>1738000</v>
      </c>
      <c r="D220" s="3">
        <v>1295000</v>
      </c>
      <c r="E220" s="3">
        <v>1305000</v>
      </c>
      <c r="F220" s="3">
        <v>1175000</v>
      </c>
      <c r="G220" s="3">
        <v>1252000</v>
      </c>
      <c r="H220" s="3">
        <v>1395000</v>
      </c>
      <c r="I220" s="3">
        <v>915000</v>
      </c>
      <c r="J220" s="3">
        <v>1125000</v>
      </c>
      <c r="K220" s="3">
        <v>1068000</v>
      </c>
      <c r="L220" s="3">
        <v>1263000</v>
      </c>
      <c r="M220" s="48"/>
      <c r="N220" s="3">
        <v>5815000</v>
      </c>
      <c r="O220" s="3">
        <v>4737000</v>
      </c>
      <c r="P220" s="3">
        <f>SUM(I220:L220)</f>
        <v>4371000</v>
      </c>
      <c r="Q220" s="48"/>
      <c r="R220" s="111"/>
    </row>
    <row r="221" spans="1:18" outlineLevel="1" x14ac:dyDescent="0.25">
      <c r="A221" s="25" t="s">
        <v>30</v>
      </c>
      <c r="B221" s="3">
        <v>3528000</v>
      </c>
      <c r="C221" s="3">
        <v>3836000</v>
      </c>
      <c r="D221" s="3">
        <v>4144000</v>
      </c>
      <c r="E221" s="3">
        <v>3805000</v>
      </c>
      <c r="F221" s="3">
        <v>2782000</v>
      </c>
      <c r="G221" s="3">
        <v>5719000</v>
      </c>
      <c r="H221" s="3">
        <v>3693000</v>
      </c>
      <c r="I221" s="3">
        <v>3730000</v>
      </c>
      <c r="J221" s="3">
        <v>4124000</v>
      </c>
      <c r="K221" s="3">
        <v>2095000</v>
      </c>
      <c r="L221" s="3">
        <v>6430000</v>
      </c>
      <c r="M221" s="48"/>
      <c r="N221" s="3">
        <v>15313000</v>
      </c>
      <c r="O221" s="3">
        <v>15924000</v>
      </c>
      <c r="P221" s="3">
        <f>SUM(I221:L221)</f>
        <v>16379000</v>
      </c>
      <c r="Q221" s="48"/>
      <c r="R221" s="111"/>
    </row>
    <row r="222" spans="1:18" s="1" customFormat="1" ht="15.75" outlineLevel="1" thickBot="1" x14ac:dyDescent="0.3">
      <c r="A222" s="45" t="s">
        <v>103</v>
      </c>
      <c r="B222" s="56">
        <v>5606000</v>
      </c>
      <c r="C222" s="56">
        <v>6429000</v>
      </c>
      <c r="D222" s="56">
        <v>5959000</v>
      </c>
      <c r="E222" s="56">
        <v>5875000</v>
      </c>
      <c r="F222" s="56">
        <v>4624000</v>
      </c>
      <c r="G222" s="56">
        <v>7751000</v>
      </c>
      <c r="H222" s="56">
        <v>5509000</v>
      </c>
      <c r="I222" s="56">
        <v>4931000</v>
      </c>
      <c r="J222" s="56">
        <v>5760000</v>
      </c>
      <c r="K222" s="56">
        <v>3636000</v>
      </c>
      <c r="L222" s="56">
        <v>8285000</v>
      </c>
      <c r="M222" s="49"/>
      <c r="N222" s="56">
        <v>23869000</v>
      </c>
      <c r="O222" s="56">
        <v>22815000</v>
      </c>
      <c r="P222" s="56">
        <f>SUM(I222:L222)</f>
        <v>22612000</v>
      </c>
      <c r="Q222" s="49"/>
      <c r="R222" s="111"/>
    </row>
    <row r="223" spans="1:18" ht="15.75" outlineLevel="1" collapsed="1" thickTop="1" x14ac:dyDescent="0.25">
      <c r="B223" s="86"/>
      <c r="C223" s="86"/>
      <c r="D223" s="86"/>
      <c r="E223" s="86"/>
      <c r="F223" s="86"/>
      <c r="G223" s="86"/>
      <c r="H223" s="86"/>
      <c r="I223" s="86"/>
      <c r="J223" s="86"/>
      <c r="K223" s="86"/>
      <c r="L223" s="86"/>
      <c r="M223" s="48"/>
      <c r="N223" s="86"/>
      <c r="O223" s="86"/>
      <c r="Q223" s="48"/>
      <c r="R223" s="111"/>
    </row>
    <row r="224" spans="1:18" x14ac:dyDescent="0.25">
      <c r="M224" s="48"/>
      <c r="Q224" s="48"/>
      <c r="R224" s="111"/>
    </row>
    <row r="225" spans="1:18" ht="15.75" x14ac:dyDescent="0.25">
      <c r="A225" s="27" t="s">
        <v>119</v>
      </c>
      <c r="B225" s="28"/>
      <c r="C225" s="28"/>
      <c r="D225" s="28"/>
      <c r="E225" s="28"/>
      <c r="F225" s="28"/>
      <c r="G225" s="28"/>
      <c r="H225" s="28"/>
      <c r="I225" s="28"/>
      <c r="J225" s="28"/>
      <c r="K225" s="28"/>
      <c r="L225" s="28"/>
      <c r="M225" s="48"/>
      <c r="N225" s="28"/>
      <c r="O225" s="28"/>
      <c r="P225" s="28"/>
      <c r="Q225" s="48"/>
      <c r="R225" s="111"/>
    </row>
    <row r="226" spans="1:18" outlineLevel="1" x14ac:dyDescent="0.25">
      <c r="A226" s="25" t="s">
        <v>75</v>
      </c>
      <c r="B226" s="75">
        <v>319000</v>
      </c>
      <c r="C226" s="82">
        <v>-1782000</v>
      </c>
      <c r="D226" s="82">
        <v>-659000</v>
      </c>
      <c r="E226" s="75">
        <v>315000</v>
      </c>
      <c r="F226" s="82">
        <v>-161000</v>
      </c>
      <c r="G226" s="55">
        <v>-569000</v>
      </c>
      <c r="H226" s="55">
        <v>-626000</v>
      </c>
      <c r="I226" s="75">
        <v>1896000</v>
      </c>
      <c r="J226" s="55">
        <v>-598000</v>
      </c>
      <c r="K226" s="55">
        <v>132000</v>
      </c>
      <c r="L226" s="55">
        <v>-1170000</v>
      </c>
      <c r="M226" s="48"/>
      <c r="N226" s="55">
        <v>-1807000</v>
      </c>
      <c r="O226" s="55">
        <v>540000</v>
      </c>
      <c r="P226" s="55">
        <f>SUM(I226:L226)</f>
        <v>260000</v>
      </c>
      <c r="Q226" s="48"/>
      <c r="R226" s="111"/>
    </row>
    <row r="227" spans="1:18" outlineLevel="1" x14ac:dyDescent="0.25">
      <c r="A227" s="25" t="s">
        <v>76</v>
      </c>
      <c r="B227" s="3">
        <v>0</v>
      </c>
      <c r="C227" s="75">
        <v>-5881000</v>
      </c>
      <c r="D227" s="75">
        <v>0</v>
      </c>
      <c r="E227" s="3">
        <v>0</v>
      </c>
      <c r="F227" s="75">
        <v>0</v>
      </c>
      <c r="G227" s="3">
        <v>0</v>
      </c>
      <c r="H227" s="3">
        <v>0</v>
      </c>
      <c r="I227" s="3">
        <v>0</v>
      </c>
      <c r="J227" s="3">
        <v>0</v>
      </c>
      <c r="K227" s="3">
        <v>0</v>
      </c>
      <c r="L227" s="3">
        <v>0</v>
      </c>
      <c r="M227" s="48"/>
      <c r="N227" s="3">
        <v>-5881000</v>
      </c>
      <c r="O227" s="3">
        <v>0</v>
      </c>
      <c r="P227" s="3">
        <f>SUM(I227:L227)</f>
        <v>0</v>
      </c>
      <c r="Q227" s="48"/>
      <c r="R227" s="111"/>
    </row>
    <row r="228" spans="1:18" outlineLevel="1" x14ac:dyDescent="0.25">
      <c r="A228" s="25" t="s">
        <v>77</v>
      </c>
      <c r="B228" s="3">
        <v>483000</v>
      </c>
      <c r="C228" s="75">
        <v>644000</v>
      </c>
      <c r="D228" s="75">
        <v>876000</v>
      </c>
      <c r="E228" s="75">
        <v>733000</v>
      </c>
      <c r="F228" s="75">
        <v>1057000</v>
      </c>
      <c r="G228" s="3">
        <v>1153000</v>
      </c>
      <c r="H228" s="3">
        <v>1091000</v>
      </c>
      <c r="I228" s="3">
        <v>920000</v>
      </c>
      <c r="J228" s="3">
        <v>1111000</v>
      </c>
      <c r="K228" s="3">
        <v>17000</v>
      </c>
      <c r="L228" s="3">
        <v>2000</v>
      </c>
      <c r="M228" s="48"/>
      <c r="N228" s="3">
        <v>2736000</v>
      </c>
      <c r="O228" s="3">
        <v>4221000</v>
      </c>
      <c r="P228" s="3">
        <f>SUM(I228:L228)</f>
        <v>2050000</v>
      </c>
      <c r="Q228" s="48"/>
      <c r="R228" s="111"/>
    </row>
    <row r="229" spans="1:18" s="1" customFormat="1" ht="15.75" outlineLevel="1" thickBot="1" x14ac:dyDescent="0.3">
      <c r="A229" s="45" t="s">
        <v>159</v>
      </c>
      <c r="B229" s="83">
        <v>802000</v>
      </c>
      <c r="C229" s="83">
        <v>-7019000</v>
      </c>
      <c r="D229" s="83">
        <v>217000</v>
      </c>
      <c r="E229" s="83">
        <v>1047894.389999998</v>
      </c>
      <c r="F229" s="83">
        <v>896000</v>
      </c>
      <c r="G229" s="56">
        <v>584000</v>
      </c>
      <c r="H229" s="56">
        <v>465000</v>
      </c>
      <c r="I229" s="56">
        <v>2816000</v>
      </c>
      <c r="J229" s="56">
        <v>513000</v>
      </c>
      <c r="K229" s="56">
        <v>149000</v>
      </c>
      <c r="L229" s="56">
        <v>-1168000</v>
      </c>
      <c r="M229" s="49"/>
      <c r="N229" s="56">
        <v>-4952105.6100000022</v>
      </c>
      <c r="O229" s="56">
        <v>4761000</v>
      </c>
      <c r="P229" s="56">
        <f>SUM(I229:L229)</f>
        <v>2310000</v>
      </c>
      <c r="Q229" s="49"/>
      <c r="R229" s="111"/>
    </row>
    <row r="230" spans="1:18" ht="15.75" outlineLevel="1" thickTop="1" x14ac:dyDescent="0.25">
      <c r="M230" s="48"/>
      <c r="Q230" s="48"/>
      <c r="R230" s="111"/>
    </row>
    <row r="231" spans="1:18" x14ac:dyDescent="0.25">
      <c r="M231" s="48"/>
      <c r="Q231" s="48"/>
      <c r="R231" s="111"/>
    </row>
    <row r="232" spans="1:18" ht="15.75" x14ac:dyDescent="0.25">
      <c r="A232" s="27" t="s">
        <v>78</v>
      </c>
      <c r="B232" s="28"/>
      <c r="C232" s="28"/>
      <c r="D232" s="28"/>
      <c r="E232" s="28"/>
      <c r="F232" s="28"/>
      <c r="G232" s="28"/>
      <c r="H232" s="28"/>
      <c r="I232" s="28"/>
      <c r="J232" s="28"/>
      <c r="K232" s="28"/>
      <c r="L232" s="28"/>
      <c r="M232" s="48"/>
      <c r="N232" s="28"/>
      <c r="O232" s="28"/>
      <c r="P232" s="28"/>
      <c r="Q232" s="48"/>
      <c r="R232" s="111"/>
    </row>
    <row r="233" spans="1:18" ht="32.25" outlineLevel="1" x14ac:dyDescent="0.25">
      <c r="A233" s="25" t="s">
        <v>174</v>
      </c>
      <c r="B233" s="3"/>
      <c r="C233" s="3"/>
      <c r="D233" s="3"/>
      <c r="E233" s="3"/>
      <c r="F233" s="80">
        <v>161</v>
      </c>
      <c r="G233" s="80">
        <v>173</v>
      </c>
      <c r="H233" s="80">
        <v>184</v>
      </c>
      <c r="I233" s="80">
        <v>194</v>
      </c>
      <c r="J233" s="80">
        <v>209</v>
      </c>
      <c r="K233" s="80">
        <v>223</v>
      </c>
      <c r="L233" s="80">
        <v>255</v>
      </c>
      <c r="M233" s="48"/>
      <c r="N233" s="104"/>
      <c r="O233" s="80">
        <v>194</v>
      </c>
      <c r="P233" s="80">
        <f>L233</f>
        <v>255</v>
      </c>
      <c r="Q233" s="48"/>
      <c r="R233" s="111"/>
    </row>
    <row r="234" spans="1:18" ht="17.25" outlineLevel="1" x14ac:dyDescent="0.25">
      <c r="A234" s="25" t="s">
        <v>175</v>
      </c>
      <c r="B234" s="3"/>
      <c r="C234" s="3"/>
      <c r="D234" s="3"/>
      <c r="E234" s="3"/>
      <c r="F234" s="77">
        <v>58</v>
      </c>
      <c r="G234" s="77">
        <v>57.9</v>
      </c>
      <c r="H234" s="77">
        <v>60.1</v>
      </c>
      <c r="I234" s="77">
        <v>60.5</v>
      </c>
      <c r="J234" s="77">
        <v>63.9</v>
      </c>
      <c r="K234" s="77">
        <v>62.7</v>
      </c>
      <c r="L234" s="77">
        <v>67.599999999999994</v>
      </c>
      <c r="M234" s="48"/>
      <c r="N234" s="104"/>
      <c r="O234" s="77">
        <v>236.5</v>
      </c>
      <c r="P234" s="77">
        <f>SUM(I234:L234)</f>
        <v>254.70000000000002</v>
      </c>
      <c r="Q234" s="48"/>
      <c r="R234" s="111"/>
    </row>
    <row r="235" spans="1:18" ht="17.25" outlineLevel="1" x14ac:dyDescent="0.25">
      <c r="A235" s="25" t="s">
        <v>176</v>
      </c>
      <c r="B235" s="3"/>
      <c r="C235" s="3"/>
      <c r="D235" s="3"/>
      <c r="E235" s="3"/>
      <c r="F235" s="78">
        <v>323</v>
      </c>
      <c r="G235" s="78">
        <v>325</v>
      </c>
      <c r="H235" s="78">
        <v>327</v>
      </c>
      <c r="I235" s="78">
        <v>330</v>
      </c>
      <c r="J235" s="78">
        <v>329</v>
      </c>
      <c r="K235" s="78">
        <v>326</v>
      </c>
      <c r="L235" s="78">
        <v>328</v>
      </c>
      <c r="M235" s="48"/>
      <c r="N235" s="104"/>
      <c r="O235" s="104"/>
      <c r="P235" s="104"/>
      <c r="Q235" s="48"/>
      <c r="R235" s="111"/>
    </row>
    <row r="236" spans="1:18" outlineLevel="1" x14ac:dyDescent="0.25">
      <c r="A236" s="25"/>
      <c r="B236" s="3"/>
      <c r="C236" s="3"/>
      <c r="D236" s="3"/>
      <c r="E236" s="3"/>
      <c r="F236" s="3"/>
      <c r="G236" s="3"/>
      <c r="H236" s="3"/>
      <c r="I236" s="3"/>
      <c r="J236" s="3"/>
      <c r="K236" s="3"/>
      <c r="L236" s="3"/>
      <c r="M236" s="48"/>
      <c r="N236" s="3"/>
      <c r="O236" s="3"/>
      <c r="P236" s="3"/>
      <c r="Q236" s="48"/>
      <c r="R236" s="111"/>
    </row>
    <row r="237" spans="1:18" ht="17.25" outlineLevel="1" x14ac:dyDescent="0.25">
      <c r="A237" s="25" t="s">
        <v>177</v>
      </c>
      <c r="B237" s="3">
        <v>43700000</v>
      </c>
      <c r="C237" s="3">
        <v>45200000</v>
      </c>
      <c r="D237" s="3">
        <v>43939000</v>
      </c>
      <c r="E237" s="3">
        <v>46766000</v>
      </c>
      <c r="F237" s="3">
        <v>47200000</v>
      </c>
      <c r="G237" s="3">
        <v>46600000</v>
      </c>
      <c r="H237" s="3">
        <v>46300000</v>
      </c>
      <c r="I237" s="3">
        <v>47700000</v>
      </c>
      <c r="J237" s="3">
        <v>46800000</v>
      </c>
      <c r="K237" s="3">
        <v>44000000</v>
      </c>
      <c r="L237" s="3">
        <v>43400000</v>
      </c>
      <c r="M237" s="48"/>
      <c r="N237" s="3">
        <v>179605000</v>
      </c>
      <c r="O237" s="3">
        <v>187800000</v>
      </c>
      <c r="P237" s="3">
        <f t="shared" ref="P237" si="43">SUM(I237:L237)</f>
        <v>181900000</v>
      </c>
      <c r="Q237" s="48"/>
      <c r="R237" s="111"/>
    </row>
    <row r="238" spans="1:18" ht="32.25" outlineLevel="1" x14ac:dyDescent="0.25">
      <c r="A238" s="25" t="s">
        <v>178</v>
      </c>
      <c r="B238" s="33">
        <v>3.4</v>
      </c>
      <c r="C238" s="33">
        <v>3.41</v>
      </c>
      <c r="D238" s="33">
        <v>3.4</v>
      </c>
      <c r="E238" s="33">
        <v>3.4</v>
      </c>
      <c r="F238" s="33">
        <v>3.42</v>
      </c>
      <c r="G238" s="33">
        <v>3.44</v>
      </c>
      <c r="H238" s="33">
        <v>3.4</v>
      </c>
      <c r="I238" s="33">
        <v>3.44</v>
      </c>
      <c r="J238" s="33">
        <v>3.42</v>
      </c>
      <c r="K238" s="33">
        <v>3.61</v>
      </c>
      <c r="L238" s="33">
        <v>3.79</v>
      </c>
      <c r="M238" s="48"/>
      <c r="N238" s="33">
        <v>3.4</v>
      </c>
      <c r="O238" s="33">
        <v>3.43</v>
      </c>
      <c r="P238" s="104"/>
      <c r="Q238" s="48"/>
      <c r="R238" s="111"/>
    </row>
    <row r="239" spans="1:18" outlineLevel="1" x14ac:dyDescent="0.25">
      <c r="A239" s="25"/>
      <c r="B239" s="33"/>
      <c r="C239" s="33"/>
      <c r="D239" s="33"/>
      <c r="E239" s="33"/>
      <c r="F239" s="3"/>
      <c r="G239" s="3"/>
      <c r="H239" s="3"/>
      <c r="I239" s="3"/>
      <c r="M239" s="48"/>
      <c r="Q239" s="48"/>
      <c r="R239" s="111"/>
    </row>
    <row r="240" spans="1:18" ht="17.25" outlineLevel="1" x14ac:dyDescent="0.25">
      <c r="A240" s="25" t="s">
        <v>179</v>
      </c>
      <c r="B240" s="33"/>
      <c r="C240" s="33"/>
      <c r="D240" s="33"/>
      <c r="E240" s="33"/>
      <c r="F240" s="3"/>
      <c r="G240" s="3"/>
      <c r="H240" s="3"/>
      <c r="I240" s="3"/>
      <c r="M240" s="48"/>
      <c r="Q240" s="48"/>
      <c r="R240" s="111"/>
    </row>
    <row r="241" spans="1:18" outlineLevel="1" x14ac:dyDescent="0.25">
      <c r="A241" s="62" t="s">
        <v>160</v>
      </c>
      <c r="B241" s="3">
        <v>186900000</v>
      </c>
      <c r="C241" s="3">
        <v>204200000</v>
      </c>
      <c r="D241" s="3">
        <v>221300000</v>
      </c>
      <c r="E241" s="3">
        <v>241700000</v>
      </c>
      <c r="F241" s="3">
        <v>260000000</v>
      </c>
      <c r="G241" s="3">
        <v>280000000</v>
      </c>
      <c r="H241" s="3">
        <v>297000000</v>
      </c>
      <c r="I241" s="3">
        <v>314000000</v>
      </c>
      <c r="J241" s="3">
        <v>330000000</v>
      </c>
      <c r="K241" s="3">
        <v>340000000</v>
      </c>
      <c r="L241" s="3">
        <v>350000000</v>
      </c>
      <c r="M241" s="48"/>
      <c r="N241" s="3">
        <v>241700000</v>
      </c>
      <c r="O241" s="3">
        <v>314000000</v>
      </c>
      <c r="P241" s="3">
        <f>L241</f>
        <v>350000000</v>
      </c>
      <c r="Q241" s="48"/>
      <c r="R241" s="111"/>
    </row>
    <row r="242" spans="1:18" outlineLevel="1" x14ac:dyDescent="0.25">
      <c r="A242" s="62" t="s">
        <v>161</v>
      </c>
      <c r="B242" s="3">
        <v>9900000</v>
      </c>
      <c r="C242" s="3">
        <v>10900000</v>
      </c>
      <c r="D242" s="3">
        <v>12000000</v>
      </c>
      <c r="E242" s="3">
        <v>13000000</v>
      </c>
      <c r="F242" s="3">
        <v>14000000</v>
      </c>
      <c r="G242" s="3">
        <v>15000000</v>
      </c>
      <c r="H242" s="3">
        <v>16000000</v>
      </c>
      <c r="I242" s="3">
        <v>17000000</v>
      </c>
      <c r="J242" s="3">
        <v>18000000</v>
      </c>
      <c r="K242" s="3">
        <v>19000000</v>
      </c>
      <c r="L242" s="3">
        <v>20000000</v>
      </c>
      <c r="M242" s="48"/>
      <c r="N242" s="3">
        <v>13000000</v>
      </c>
      <c r="O242" s="3">
        <v>17000000</v>
      </c>
      <c r="P242" s="3">
        <f>L242</f>
        <v>20000000</v>
      </c>
      <c r="Q242" s="48"/>
      <c r="R242" s="111"/>
    </row>
    <row r="243" spans="1:18" x14ac:dyDescent="0.25">
      <c r="M243" s="48"/>
      <c r="Q243" s="48"/>
    </row>
    <row r="244" spans="1:18" ht="225" customHeight="1" x14ac:dyDescent="0.25">
      <c r="A244" s="113" t="s">
        <v>180</v>
      </c>
      <c r="B244" s="113"/>
      <c r="C244" s="113"/>
      <c r="D244" s="113"/>
      <c r="E244" s="113"/>
      <c r="F244" s="113"/>
      <c r="G244" s="113"/>
      <c r="M244" s="48"/>
      <c r="Q244" s="48"/>
    </row>
    <row r="245" spans="1:18" s="53" customFormat="1" ht="9" customHeight="1" x14ac:dyDescent="0.25">
      <c r="A245" s="48"/>
      <c r="B245" s="48"/>
      <c r="C245" s="48"/>
      <c r="D245" s="48"/>
      <c r="E245" s="48"/>
      <c r="F245" s="48"/>
      <c r="G245" s="48"/>
      <c r="H245" s="48"/>
      <c r="I245" s="48"/>
      <c r="J245" s="48"/>
      <c r="K245" s="48"/>
      <c r="L245" s="48"/>
      <c r="M245" s="48"/>
      <c r="N245" s="48"/>
      <c r="O245" s="48"/>
      <c r="P245" s="48"/>
      <c r="Q245" s="48"/>
    </row>
    <row r="296" spans="1:17" s="39" customFormat="1" outlineLevel="1" x14ac:dyDescent="0.25">
      <c r="A296" s="21"/>
      <c r="B296" s="38"/>
      <c r="C296" s="38"/>
      <c r="D296" s="38"/>
      <c r="E296" s="38"/>
      <c r="F296" s="38"/>
      <c r="G296" s="38"/>
      <c r="H296" s="38"/>
      <c r="I296" s="38"/>
      <c r="J296" s="38"/>
      <c r="K296" s="38"/>
      <c r="L296" s="38"/>
      <c r="M296" s="54"/>
      <c r="N296" s="38"/>
      <c r="O296" s="38"/>
      <c r="P296" s="38"/>
      <c r="Q296" s="54"/>
    </row>
  </sheetData>
  <mergeCells count="4">
    <mergeCell ref="A244:G244"/>
    <mergeCell ref="A204:G204"/>
    <mergeCell ref="A60:G60"/>
    <mergeCell ref="A77:G77"/>
  </mergeCells>
  <pageMargins left="0.7" right="0.7" top="0.75" bottom="0.75" header="0.3" footer="0.3"/>
  <pageSetup orientation="portrait" horizontalDpi="4294967293" verticalDpi="0" r:id="rId1"/>
  <ignoredErrors>
    <ignoredError sqref="N5:O9 O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78"/>
  <sheetViews>
    <sheetView zoomScaleNormal="100" workbookViewId="0">
      <selection activeCell="D2" sqref="D2"/>
    </sheetView>
  </sheetViews>
  <sheetFormatPr defaultRowHeight="15" x14ac:dyDescent="0.25"/>
  <cols>
    <col min="1" max="1" width="130.28515625" style="91" customWidth="1"/>
    <col min="2" max="2" width="1.42578125" style="53" customWidth="1"/>
  </cols>
  <sheetData>
    <row r="1" spans="1:2" x14ac:dyDescent="0.25">
      <c r="A1" s="90" t="s">
        <v>124</v>
      </c>
      <c r="B1" s="47"/>
    </row>
    <row r="2" spans="1:2" ht="90" x14ac:dyDescent="0.25">
      <c r="A2" s="92" t="s">
        <v>138</v>
      </c>
      <c r="B2" s="47"/>
    </row>
    <row r="3" spans="1:2" ht="300" x14ac:dyDescent="0.25">
      <c r="A3" s="92" t="s">
        <v>162</v>
      </c>
      <c r="B3" s="47"/>
    </row>
    <row r="4" spans="1:2" ht="270" x14ac:dyDescent="0.25">
      <c r="A4" s="92" t="s">
        <v>163</v>
      </c>
      <c r="B4" s="48"/>
    </row>
    <row r="5" spans="1:2" ht="165" x14ac:dyDescent="0.25">
      <c r="A5" s="92" t="s">
        <v>139</v>
      </c>
      <c r="B5" s="48"/>
    </row>
    <row r="6" spans="1:2" ht="45" x14ac:dyDescent="0.25">
      <c r="A6" s="92" t="s">
        <v>125</v>
      </c>
      <c r="B6" s="48"/>
    </row>
    <row r="7" spans="1:2" x14ac:dyDescent="0.25">
      <c r="B7" s="48"/>
    </row>
    <row r="8" spans="1:2" ht="5.25" customHeight="1" x14ac:dyDescent="0.25">
      <c r="A8" s="48"/>
      <c r="B8" s="48"/>
    </row>
    <row r="20" spans="2:2" x14ac:dyDescent="0.25">
      <c r="B20" s="93"/>
    </row>
    <row r="57" spans="2:2" x14ac:dyDescent="0.25">
      <c r="B57" s="93"/>
    </row>
    <row r="58" spans="2:2" x14ac:dyDescent="0.25">
      <c r="B58" s="94"/>
    </row>
    <row r="63" spans="2:2" x14ac:dyDescent="0.25">
      <c r="B63" s="54"/>
    </row>
    <row r="64" spans="2:2" x14ac:dyDescent="0.25">
      <c r="B64" s="54"/>
    </row>
    <row r="65" spans="2:2" x14ac:dyDescent="0.25">
      <c r="B65" s="54"/>
    </row>
    <row r="66" spans="2:2" x14ac:dyDescent="0.25">
      <c r="B66" s="54"/>
    </row>
    <row r="67" spans="2:2" x14ac:dyDescent="0.25">
      <c r="B67" s="54"/>
    </row>
    <row r="68" spans="2:2" x14ac:dyDescent="0.25">
      <c r="B68" s="54"/>
    </row>
    <row r="69" spans="2:2" x14ac:dyDescent="0.25">
      <c r="B69" s="54"/>
    </row>
    <row r="70" spans="2:2" x14ac:dyDescent="0.25">
      <c r="B70" s="54"/>
    </row>
    <row r="71" spans="2:2" x14ac:dyDescent="0.25">
      <c r="B71" s="54"/>
    </row>
    <row r="72" spans="2:2" x14ac:dyDescent="0.25">
      <c r="B72" s="54"/>
    </row>
    <row r="73" spans="2:2" x14ac:dyDescent="0.25">
      <c r="B73" s="93"/>
    </row>
    <row r="74" spans="2:2" x14ac:dyDescent="0.25">
      <c r="B74" s="93"/>
    </row>
    <row r="78" spans="2:2" x14ac:dyDescent="0.25">
      <c r="B78" s="95"/>
    </row>
    <row r="94" spans="2:2" x14ac:dyDescent="0.25">
      <c r="B94" s="93"/>
    </row>
    <row r="103" spans="2:2" x14ac:dyDescent="0.25">
      <c r="B103" s="93"/>
    </row>
    <row r="109" spans="2:2" x14ac:dyDescent="0.25">
      <c r="B109" s="93"/>
    </row>
    <row r="115" spans="2:2" x14ac:dyDescent="0.25">
      <c r="B115" s="93"/>
    </row>
    <row r="119" spans="2:2" x14ac:dyDescent="0.25">
      <c r="B119" s="96"/>
    </row>
    <row r="121" spans="2:2" x14ac:dyDescent="0.25">
      <c r="B121" s="54"/>
    </row>
    <row r="122" spans="2:2" x14ac:dyDescent="0.25">
      <c r="B122" s="54"/>
    </row>
    <row r="123" spans="2:2" x14ac:dyDescent="0.25">
      <c r="B123" s="54"/>
    </row>
    <row r="124" spans="2:2" x14ac:dyDescent="0.25">
      <c r="B124" s="54"/>
    </row>
    <row r="125" spans="2:2" x14ac:dyDescent="0.25">
      <c r="B125" s="93"/>
    </row>
    <row r="127" spans="2:2" x14ac:dyDescent="0.25">
      <c r="B127" s="96"/>
    </row>
    <row r="142" spans="2:2" x14ac:dyDescent="0.25">
      <c r="B142" s="93"/>
    </row>
    <row r="166" spans="2:2" x14ac:dyDescent="0.25">
      <c r="B166" s="93"/>
    </row>
    <row r="175" spans="2:2" x14ac:dyDescent="0.25">
      <c r="B175" s="93"/>
    </row>
    <row r="181" spans="2:2" x14ac:dyDescent="0.25">
      <c r="B181" s="93"/>
    </row>
    <row r="196" spans="2:2" x14ac:dyDescent="0.25">
      <c r="B196" s="93"/>
    </row>
    <row r="204" spans="2:2" x14ac:dyDescent="0.25">
      <c r="B204" s="93"/>
    </row>
    <row r="211" spans="2:2" x14ac:dyDescent="0.25">
      <c r="B211" s="93"/>
    </row>
    <row r="278" spans="2:2" x14ac:dyDescent="0.25">
      <c r="B278" s="54"/>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Michael Lieb</cp:lastModifiedBy>
  <cp:lastPrinted>2020-09-09T12:18:53Z</cp:lastPrinted>
  <dcterms:created xsi:type="dcterms:W3CDTF">2020-06-23T13:57:11Z</dcterms:created>
  <dcterms:modified xsi:type="dcterms:W3CDTF">2020-10-23T14:46:02Z</dcterms:modified>
</cp:coreProperties>
</file>